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trlProps/ctrlProp1.xml" ContentType="application/vnd.ms-excel.controlproperties+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2.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405" yWindow="1155" windowWidth="15600" windowHeight="5370" tabRatio="681"/>
  </bookViews>
  <sheets>
    <sheet name="capa" sheetId="389" r:id="rId1"/>
    <sheet name="introducao" sheetId="6" r:id="rId2"/>
    <sheet name="fontes" sheetId="7" r:id="rId3"/>
    <sheet name="6populacao3" sheetId="754" r:id="rId4"/>
    <sheet name="7empregoINE3" sheetId="755" r:id="rId5"/>
    <sheet name="8desemprego_INE3" sheetId="756" r:id="rId6"/>
    <sheet name="9lay_off" sheetId="487" r:id="rId7"/>
    <sheet name="10desemprego_IEFP" sheetId="497" r:id="rId8"/>
    <sheet name="11desemprego_IEFP" sheetId="498" r:id="rId9"/>
    <sheet name="12fp_anexo C" sheetId="703" r:id="rId10"/>
    <sheet name="13empresarial" sheetId="758" r:id="rId11"/>
    <sheet name="14ganhos" sheetId="458" r:id="rId12"/>
    <sheet name="15salários" sheetId="502" r:id="rId13"/>
    <sheet name="16irct" sheetId="491" r:id="rId14"/>
    <sheet name="17acidentes" sheetId="757" r:id="rId15"/>
    <sheet name="18ssocial" sheetId="500" r:id="rId16"/>
    <sheet name="19ssocial " sheetId="501" r:id="rId17"/>
    <sheet name="20destaque" sheetId="602" r:id="rId18"/>
    <sheet name="21destaque" sheetId="564" r:id="rId19"/>
    <sheet name="22conceito" sheetId="26" r:id="rId20"/>
    <sheet name="23conceito" sheetId="27" r:id="rId21"/>
    <sheet name="contracapa" sheetId="28" r:id="rId22"/>
  </sheets>
  <externalReferences>
    <externalReference r:id="rId23"/>
    <externalReference r:id="rId24"/>
    <externalReference r:id="rId25"/>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'13empresarial'!$A$1:$O$61</definedName>
    <definedName name="_xlnm.Print_Area" localSheetId="11">'14ganhos'!$A$1:$P$57</definedName>
    <definedName name="_xlnm.Print_Area" localSheetId="12">'15salários'!$A$1:$K$49</definedName>
    <definedName name="_xlnm.Print_Area" localSheetId="13">'16irct'!$A$1:$R$80</definedName>
    <definedName name="_xlnm.Print_Area" localSheetId="14">'17acidentes'!$A$1:$M$71</definedName>
    <definedName name="_xlnm.Print_Area" localSheetId="15">'18ssocial'!$A$1:$N$69</definedName>
    <definedName name="_xlnm.Print_Area" localSheetId="16">'19ssocial '!$A$1:$O$72</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'6populacao3'!$A$1:$P$61</definedName>
    <definedName name="_xlnm.Print_Area" localSheetId="4">'7empregoINE3'!$A$1:$P$71</definedName>
    <definedName name="_xlnm.Print_Area" localSheetId="5">'8desemprego_INE3'!$A$1:$P$67</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'!$A$1:$O$72</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'6populacao3'!$A$1:$P$61</definedName>
    <definedName name="Z_5859C3A0_D6FB_40D9_B6C2_346CB5A63A0A_.wvu.PrintArea" localSheetId="4" hidden="1">'7empregoINE3'!$A$1:$P$71</definedName>
    <definedName name="Z_5859C3A0_D6FB_40D9_B6C2_346CB5A63A0A_.wvu.PrintArea" localSheetId="5" hidden="1">'8desemprego_INE3'!$A$1:$P$67</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'6populacao3'!#REF!,'6populacao3'!#REF!,'6populacao3'!$30:$58</definedName>
    <definedName name="Z_5859C3A0_D6FB_40D9_B6C2_346CB5A63A0A_.wvu.Rows" localSheetId="4" hidden="1">'7empregoINE3'!#REF!,'7empregoINE3'!$40:$68</definedName>
    <definedName name="Z_5859C3A0_D6FB_40D9_B6C2_346CB5A63A0A_.wvu.Rows" localSheetId="5" hidden="1">'8desemprego_INE3'!#REF!,'8desemprego_INE3'!#REF!,'8desemprego_INE3'!$37:$64,'8desemprego_INE3'!#REF!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'!$A$1:$O$72</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'6populacao3'!$A$1:$P$61</definedName>
    <definedName name="Z_87E9DA1B_1CEB_458D_87A5_C4E38BAE485A_.wvu.PrintArea" localSheetId="4" hidden="1">'7empregoINE3'!$A$1:$P$71</definedName>
    <definedName name="Z_87E9DA1B_1CEB_458D_87A5_C4E38BAE485A_.wvu.PrintArea" localSheetId="5" hidden="1">'8desemprego_INE3'!$A$1:$P$67</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'6populacao3'!#REF!,'6populacao3'!#REF!,'6populacao3'!$30:$58</definedName>
    <definedName name="Z_87E9DA1B_1CEB_458D_87A5_C4E38BAE485A_.wvu.Rows" localSheetId="4" hidden="1">'7empregoINE3'!#REF!,'7empregoINE3'!$40:$68</definedName>
    <definedName name="Z_87E9DA1B_1CEB_458D_87A5_C4E38BAE485A_.wvu.Rows" localSheetId="5" hidden="1">'8desemprego_INE3'!#REF!,'8desemprego_INE3'!#REF!,'8desemprego_INE3'!$37:$64,'8desemprego_INE3'!#REF!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'!$A$1:$O$72</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'6populacao3'!$A$1:$P$61</definedName>
    <definedName name="Z_D8E90C30_C61D_40A7_989F_8651AA8E91E2_.wvu.PrintArea" localSheetId="4" hidden="1">'7empregoINE3'!$A$1:$P$71</definedName>
    <definedName name="Z_D8E90C30_C61D_40A7_989F_8651AA8E91E2_.wvu.PrintArea" localSheetId="5" hidden="1">'8desemprego_INE3'!$A$1:$P$67</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'6populacao3'!#REF!,'6populacao3'!$29:$29,'6populacao3'!$30:$58,'6populacao3'!#REF!</definedName>
    <definedName name="Z_D8E90C30_C61D_40A7_989F_8651AA8E91E2_.wvu.Rows" localSheetId="4" hidden="1">'7empregoINE3'!#REF!,'7empregoINE3'!$40:$68</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Q10" i="491" l="1"/>
  <c r="M50" i="758" l="1"/>
  <c r="M57" i="758" s="1"/>
  <c r="L50" i="758"/>
  <c r="L57" i="758" s="1"/>
  <c r="K50" i="758"/>
  <c r="K57" i="758" s="1"/>
  <c r="J50" i="758"/>
  <c r="J57" i="758" s="1"/>
  <c r="I50" i="758"/>
  <c r="I57" i="758" s="1"/>
  <c r="H50" i="758"/>
  <c r="H57" i="758" s="1"/>
  <c r="G50" i="758"/>
  <c r="G57" i="758" s="1"/>
  <c r="F50" i="758"/>
  <c r="F57" i="758" s="1"/>
  <c r="E50" i="758"/>
  <c r="E57" i="758" s="1"/>
  <c r="M49" i="758"/>
  <c r="M56" i="758" s="1"/>
  <c r="L49" i="758"/>
  <c r="L56" i="758" s="1"/>
  <c r="K49" i="758"/>
  <c r="K56" i="758" s="1"/>
  <c r="J49" i="758"/>
  <c r="J56" i="758" s="1"/>
  <c r="I49" i="758"/>
  <c r="I56" i="758" s="1"/>
  <c r="H49" i="758"/>
  <c r="H56" i="758" s="1"/>
  <c r="G49" i="758"/>
  <c r="G56" i="758" s="1"/>
  <c r="F49" i="758"/>
  <c r="F56" i="758" s="1"/>
  <c r="E49" i="758"/>
  <c r="E56" i="758" s="1"/>
  <c r="M48" i="758"/>
  <c r="M55" i="758" s="1"/>
  <c r="L48" i="758"/>
  <c r="L55" i="758" s="1"/>
  <c r="K48" i="758"/>
  <c r="K55" i="758" s="1"/>
  <c r="J48" i="758"/>
  <c r="J55" i="758" s="1"/>
  <c r="I48" i="758"/>
  <c r="I55" i="758" s="1"/>
  <c r="H48" i="758"/>
  <c r="H55" i="758" s="1"/>
  <c r="G48" i="758"/>
  <c r="G55" i="758" s="1"/>
  <c r="F48" i="758"/>
  <c r="F55" i="758" s="1"/>
  <c r="E48" i="758"/>
  <c r="E55" i="758" s="1"/>
  <c r="M47" i="758"/>
  <c r="M54" i="758" s="1"/>
  <c r="L47" i="758"/>
  <c r="L54" i="758" s="1"/>
  <c r="K47" i="758"/>
  <c r="K54" i="758" s="1"/>
  <c r="J47" i="758"/>
  <c r="J54" i="758" s="1"/>
  <c r="I47" i="758"/>
  <c r="I54" i="758" s="1"/>
  <c r="H47" i="758"/>
  <c r="H54" i="758" s="1"/>
  <c r="G47" i="758"/>
  <c r="G54" i="758" s="1"/>
  <c r="F47" i="758"/>
  <c r="F54" i="758" s="1"/>
  <c r="E47" i="758"/>
  <c r="E54" i="758" s="1"/>
  <c r="M46" i="758"/>
  <c r="M53" i="758" s="1"/>
  <c r="L46" i="758"/>
  <c r="L53" i="758" s="1"/>
  <c r="K46" i="758"/>
  <c r="K53" i="758" s="1"/>
  <c r="J46" i="758"/>
  <c r="J53" i="758" s="1"/>
  <c r="I46" i="758"/>
  <c r="I53" i="758" s="1"/>
  <c r="H46" i="758"/>
  <c r="H53" i="758" s="1"/>
  <c r="G46" i="758"/>
  <c r="G53" i="758" s="1"/>
  <c r="F46" i="758"/>
  <c r="F53" i="758" s="1"/>
  <c r="E46" i="758"/>
  <c r="E53" i="758" s="1"/>
  <c r="M45" i="758"/>
  <c r="M52" i="758" s="1"/>
  <c r="L45" i="758"/>
  <c r="L52" i="758" s="1"/>
  <c r="K45" i="758"/>
  <c r="K52" i="758" s="1"/>
  <c r="J45" i="758"/>
  <c r="J52" i="758" s="1"/>
  <c r="I45" i="758"/>
  <c r="I52" i="758" s="1"/>
  <c r="H45" i="758"/>
  <c r="H52" i="758" s="1"/>
  <c r="G45" i="758"/>
  <c r="G52" i="758" s="1"/>
  <c r="F45" i="758"/>
  <c r="F52" i="758" s="1"/>
  <c r="E45" i="758"/>
  <c r="E52" i="758" s="1"/>
  <c r="M43" i="758"/>
  <c r="L43" i="758"/>
  <c r="K43" i="758"/>
  <c r="J43" i="758"/>
  <c r="I43" i="758"/>
  <c r="H43" i="758"/>
  <c r="G43" i="758"/>
  <c r="F43" i="758"/>
  <c r="E43" i="758"/>
  <c r="M42" i="758"/>
  <c r="L42" i="758"/>
  <c r="K42" i="758"/>
  <c r="J42" i="758"/>
  <c r="I42" i="758"/>
  <c r="H42" i="758"/>
  <c r="G42" i="758"/>
  <c r="F42" i="758"/>
  <c r="E42" i="758"/>
  <c r="M41" i="758"/>
  <c r="L41" i="758"/>
  <c r="K41" i="758"/>
  <c r="J41" i="758"/>
  <c r="I41" i="758"/>
  <c r="H41" i="758"/>
  <c r="G41" i="758"/>
  <c r="F41" i="758"/>
  <c r="E41" i="758"/>
  <c r="M40" i="758"/>
  <c r="L40" i="758"/>
  <c r="K40" i="758"/>
  <c r="J40" i="758"/>
  <c r="I40" i="758"/>
  <c r="H40" i="758"/>
  <c r="G40" i="758"/>
  <c r="F40" i="758"/>
  <c r="E40" i="758"/>
  <c r="M39" i="758"/>
  <c r="L39" i="758"/>
  <c r="K39" i="758"/>
  <c r="J39" i="758"/>
  <c r="I39" i="758"/>
  <c r="H39" i="758"/>
  <c r="G39" i="758"/>
  <c r="F39" i="758"/>
  <c r="E39" i="758"/>
  <c r="M38" i="758"/>
  <c r="L38" i="758"/>
  <c r="K38" i="758"/>
  <c r="J38" i="758"/>
  <c r="I38" i="758"/>
  <c r="H38" i="758"/>
  <c r="G38" i="758"/>
  <c r="F38" i="758"/>
  <c r="E38" i="758"/>
  <c r="M36" i="758"/>
  <c r="L36" i="758"/>
  <c r="K36" i="758"/>
  <c r="J36" i="758"/>
  <c r="I36" i="758"/>
  <c r="H36" i="758"/>
  <c r="G36" i="758"/>
  <c r="F36" i="758"/>
  <c r="E36" i="758"/>
  <c r="M35" i="758"/>
  <c r="L35" i="758"/>
  <c r="K35" i="758"/>
  <c r="J35" i="758"/>
  <c r="I35" i="758"/>
  <c r="H35" i="758"/>
  <c r="G35" i="758"/>
  <c r="F35" i="758"/>
  <c r="E35" i="758"/>
  <c r="M34" i="758"/>
  <c r="L34" i="758"/>
  <c r="K34" i="758"/>
  <c r="J34" i="758"/>
  <c r="I34" i="758"/>
  <c r="H34" i="758"/>
  <c r="G34" i="758"/>
  <c r="F34" i="758"/>
  <c r="E34" i="758"/>
  <c r="M33" i="758"/>
  <c r="L33" i="758"/>
  <c r="K33" i="758"/>
  <c r="J33" i="758"/>
  <c r="I33" i="758"/>
  <c r="H33" i="758"/>
  <c r="G33" i="758"/>
  <c r="F33" i="758"/>
  <c r="E33" i="758"/>
  <c r="M32" i="758"/>
  <c r="L32" i="758"/>
  <c r="K32" i="758"/>
  <c r="J32" i="758"/>
  <c r="I32" i="758"/>
  <c r="H32" i="758"/>
  <c r="G32" i="758"/>
  <c r="F32" i="758"/>
  <c r="E32" i="758"/>
  <c r="M31" i="758"/>
  <c r="L31" i="758"/>
  <c r="K31" i="758"/>
  <c r="J31" i="758"/>
  <c r="I31" i="758"/>
  <c r="H31" i="758"/>
  <c r="G31" i="758"/>
  <c r="F31" i="758"/>
  <c r="E31" i="758"/>
  <c r="P10" i="491" l="1"/>
  <c r="O10" i="491"/>
  <c r="N10" i="491"/>
  <c r="M10" i="491"/>
  <c r="L10" i="491"/>
  <c r="K10" i="491"/>
  <c r="J10" i="491"/>
  <c r="I10" i="491"/>
  <c r="H10" i="491"/>
  <c r="G10" i="491"/>
  <c r="F10" i="491"/>
  <c r="E10" i="491"/>
  <c r="M40" i="756" l="1"/>
  <c r="K40" i="756"/>
  <c r="I40" i="756"/>
  <c r="G40" i="756"/>
  <c r="E40" i="756"/>
  <c r="N45" i="755"/>
  <c r="L45" i="755"/>
  <c r="J45" i="755"/>
  <c r="H45" i="755"/>
  <c r="F45" i="755"/>
  <c r="M43" i="755"/>
  <c r="K43" i="755"/>
  <c r="I43" i="755"/>
  <c r="G43" i="755"/>
  <c r="E43" i="755"/>
  <c r="L57" i="754"/>
  <c r="J58" i="754"/>
  <c r="H58" i="754"/>
  <c r="F58" i="754"/>
  <c r="F54" i="754"/>
  <c r="L51" i="754"/>
  <c r="H51" i="754"/>
  <c r="N48" i="754"/>
  <c r="J48" i="754"/>
  <c r="F48" i="754"/>
  <c r="L45" i="754"/>
  <c r="H45" i="754"/>
  <c r="M33" i="754"/>
  <c r="K33" i="754"/>
  <c r="I33" i="754"/>
  <c r="G33" i="754"/>
  <c r="E33" i="754"/>
  <c r="J54" i="754" l="1"/>
  <c r="N54" i="754"/>
  <c r="L58" i="754"/>
  <c r="H57" i="754"/>
  <c r="H36" i="754"/>
  <c r="L36" i="754"/>
  <c r="H38" i="754"/>
  <c r="L38" i="754"/>
  <c r="F39" i="754"/>
  <c r="J39" i="754"/>
  <c r="N39" i="754"/>
  <c r="H42" i="754"/>
  <c r="L42" i="754"/>
  <c r="F46" i="755"/>
  <c r="J46" i="755"/>
  <c r="N46" i="755"/>
  <c r="F48" i="755"/>
  <c r="J48" i="755"/>
  <c r="N48" i="755"/>
  <c r="H49" i="755"/>
  <c r="L49" i="755"/>
  <c r="F52" i="755"/>
  <c r="H55" i="755"/>
  <c r="L55" i="755"/>
  <c r="F58" i="755"/>
  <c r="J58" i="755"/>
  <c r="N58" i="755"/>
  <c r="H61" i="755"/>
  <c r="L61" i="755"/>
  <c r="F64" i="755"/>
  <c r="J64" i="755"/>
  <c r="N64" i="755"/>
  <c r="H67" i="755"/>
  <c r="L67" i="755"/>
  <c r="F56" i="754"/>
  <c r="F35" i="754"/>
  <c r="J56" i="754"/>
  <c r="J35" i="754"/>
  <c r="N56" i="754"/>
  <c r="N35" i="754"/>
  <c r="F37" i="754"/>
  <c r="J37" i="754"/>
  <c r="N37" i="754"/>
  <c r="H40" i="754"/>
  <c r="L40" i="754"/>
  <c r="F41" i="754"/>
  <c r="J41" i="754"/>
  <c r="N41" i="754"/>
  <c r="H56" i="754"/>
  <c r="H35" i="754"/>
  <c r="L56" i="754"/>
  <c r="L35" i="754"/>
  <c r="F36" i="754"/>
  <c r="J36" i="754"/>
  <c r="N36" i="754"/>
  <c r="H37" i="754"/>
  <c r="L37" i="754"/>
  <c r="F38" i="754"/>
  <c r="J38" i="754"/>
  <c r="N38" i="754"/>
  <c r="H39" i="754"/>
  <c r="L39" i="754"/>
  <c r="F40" i="754"/>
  <c r="J40" i="754"/>
  <c r="N40" i="754"/>
  <c r="H41" i="754"/>
  <c r="L41" i="754"/>
  <c r="F42" i="754"/>
  <c r="J42" i="754"/>
  <c r="N42" i="754"/>
  <c r="H43" i="754"/>
  <c r="L43" i="754"/>
  <c r="F44" i="754"/>
  <c r="J44" i="754"/>
  <c r="N44" i="754"/>
  <c r="F46" i="754"/>
  <c r="J46" i="754"/>
  <c r="N46" i="754"/>
  <c r="H47" i="754"/>
  <c r="L47" i="754"/>
  <c r="H49" i="754"/>
  <c r="L49" i="754"/>
  <c r="F50" i="754"/>
  <c r="J50" i="754"/>
  <c r="N50" i="754"/>
  <c r="F52" i="754"/>
  <c r="J52" i="754"/>
  <c r="N52" i="754"/>
  <c r="H53" i="754"/>
  <c r="L53" i="754"/>
  <c r="H55" i="754"/>
  <c r="L55" i="754"/>
  <c r="N58" i="754"/>
  <c r="N57" i="754"/>
  <c r="F57" i="754"/>
  <c r="J57" i="754"/>
  <c r="F43" i="754"/>
  <c r="J43" i="754"/>
  <c r="N43" i="754"/>
  <c r="H44" i="754"/>
  <c r="L44" i="754"/>
  <c r="F45" i="754"/>
  <c r="J45" i="754"/>
  <c r="N45" i="754"/>
  <c r="H46" i="754"/>
  <c r="L46" i="754"/>
  <c r="F47" i="754"/>
  <c r="J47" i="754"/>
  <c r="N47" i="754"/>
  <c r="H48" i="754"/>
  <c r="L48" i="754"/>
  <c r="F49" i="754"/>
  <c r="J49" i="754"/>
  <c r="N49" i="754"/>
  <c r="H50" i="754"/>
  <c r="L50" i="754"/>
  <c r="F51" i="754"/>
  <c r="J51" i="754"/>
  <c r="N51" i="754"/>
  <c r="H52" i="754"/>
  <c r="L52" i="754"/>
  <c r="F53" i="754"/>
  <c r="J53" i="754"/>
  <c r="N53" i="754"/>
  <c r="H54" i="754"/>
  <c r="L54" i="754"/>
  <c r="F55" i="754"/>
  <c r="J55" i="754"/>
  <c r="N55" i="754"/>
  <c r="H47" i="755"/>
  <c r="L47" i="755"/>
  <c r="F50" i="755"/>
  <c r="J50" i="755"/>
  <c r="N50" i="755"/>
  <c r="H51" i="755"/>
  <c r="L51" i="755"/>
  <c r="H46" i="755"/>
  <c r="L46" i="755"/>
  <c r="F47" i="755"/>
  <c r="J47" i="755"/>
  <c r="N47" i="755"/>
  <c r="H48" i="755"/>
  <c r="L48" i="755"/>
  <c r="F49" i="755"/>
  <c r="J49" i="755"/>
  <c r="N49" i="755"/>
  <c r="H50" i="755"/>
  <c r="L50" i="755"/>
  <c r="F51" i="755"/>
  <c r="J51" i="755"/>
  <c r="N51" i="755"/>
  <c r="H52" i="755"/>
  <c r="L52" i="755"/>
  <c r="F53" i="755"/>
  <c r="J53" i="755"/>
  <c r="N53" i="755"/>
  <c r="H54" i="755"/>
  <c r="L54" i="755"/>
  <c r="F55" i="755"/>
  <c r="J55" i="755"/>
  <c r="N55" i="755"/>
  <c r="H56" i="755"/>
  <c r="L56" i="755"/>
  <c r="F57" i="755"/>
  <c r="J57" i="755"/>
  <c r="N57" i="755"/>
  <c r="H58" i="755"/>
  <c r="L58" i="755"/>
  <c r="F59" i="755"/>
  <c r="J59" i="755"/>
  <c r="N59" i="755"/>
  <c r="H60" i="755"/>
  <c r="L60" i="755"/>
  <c r="F61" i="755"/>
  <c r="J61" i="755"/>
  <c r="N61" i="755"/>
  <c r="H62" i="755"/>
  <c r="L62" i="755"/>
  <c r="F63" i="755"/>
  <c r="J63" i="755"/>
  <c r="N63" i="755"/>
  <c r="H64" i="755"/>
  <c r="L64" i="755"/>
  <c r="F65" i="755"/>
  <c r="J65" i="755"/>
  <c r="N65" i="755"/>
  <c r="H66" i="755"/>
  <c r="L66" i="755"/>
  <c r="F67" i="755"/>
  <c r="J67" i="755"/>
  <c r="N67" i="755"/>
  <c r="H68" i="755"/>
  <c r="L68" i="755"/>
  <c r="J52" i="755"/>
  <c r="N52" i="755"/>
  <c r="H53" i="755"/>
  <c r="L53" i="755"/>
  <c r="F54" i="755"/>
  <c r="J54" i="755"/>
  <c r="N54" i="755"/>
  <c r="F56" i="755"/>
  <c r="J56" i="755"/>
  <c r="N56" i="755"/>
  <c r="H57" i="755"/>
  <c r="L57" i="755"/>
  <c r="H59" i="755"/>
  <c r="L59" i="755"/>
  <c r="F60" i="755"/>
  <c r="J60" i="755"/>
  <c r="N60" i="755"/>
  <c r="F62" i="755"/>
  <c r="J62" i="755"/>
  <c r="N62" i="755"/>
  <c r="H63" i="755"/>
  <c r="L63" i="755"/>
  <c r="H65" i="755"/>
  <c r="L65" i="755"/>
  <c r="F66" i="755"/>
  <c r="J66" i="755"/>
  <c r="N66" i="755"/>
  <c r="F68" i="755"/>
  <c r="J68" i="755"/>
  <c r="N68" i="755"/>
  <c r="O16" i="498" l="1"/>
  <c r="M16" i="498"/>
  <c r="K16" i="498"/>
  <c r="I16" i="498"/>
  <c r="G16" i="498"/>
  <c r="E16" i="498"/>
  <c r="Q65" i="497"/>
  <c r="O65" i="497"/>
  <c r="M65" i="497"/>
  <c r="L65" i="497"/>
  <c r="K65" i="497"/>
  <c r="I65" i="497"/>
  <c r="H65" i="497"/>
  <c r="G65" i="497"/>
  <c r="E65" i="497"/>
  <c r="Q16" i="498"/>
  <c r="N16" i="498"/>
  <c r="L16" i="498"/>
  <c r="J16" i="498"/>
  <c r="H16" i="498"/>
  <c r="F16" i="498"/>
  <c r="Q69" i="497"/>
  <c r="N65" i="497"/>
  <c r="J65" i="497"/>
  <c r="F65" i="497"/>
  <c r="N49" i="497"/>
  <c r="J49" i="497"/>
  <c r="F49" i="497"/>
  <c r="P49" i="497" l="1"/>
  <c r="K67" i="497"/>
  <c r="J72" i="497"/>
  <c r="H49" i="497"/>
  <c r="L49" i="497"/>
  <c r="H66" i="497"/>
  <c r="P66" i="497"/>
  <c r="F68" i="497"/>
  <c r="N68" i="497"/>
  <c r="I69" i="497"/>
  <c r="L70" i="497"/>
  <c r="G71" i="497"/>
  <c r="O71" i="497"/>
  <c r="F66" i="497"/>
  <c r="J66" i="497"/>
  <c r="L66" i="497"/>
  <c r="N66" i="497"/>
  <c r="E67" i="497"/>
  <c r="G67" i="497"/>
  <c r="I67" i="497"/>
  <c r="M67" i="497"/>
  <c r="O67" i="497"/>
  <c r="Q67" i="497"/>
  <c r="H68" i="497"/>
  <c r="J68" i="497"/>
  <c r="L68" i="497"/>
  <c r="P68" i="497"/>
  <c r="E69" i="497"/>
  <c r="G69" i="497"/>
  <c r="K69" i="497"/>
  <c r="M69" i="497"/>
  <c r="O69" i="497"/>
  <c r="F70" i="497"/>
  <c r="H70" i="497"/>
  <c r="J70" i="497"/>
  <c r="N70" i="497"/>
  <c r="P70" i="497"/>
  <c r="E71" i="497"/>
  <c r="I71" i="497"/>
  <c r="K71" i="497"/>
  <c r="M71" i="497"/>
  <c r="Q71" i="497"/>
  <c r="F72" i="497"/>
  <c r="H72" i="497"/>
  <c r="L72" i="497"/>
  <c r="N72" i="497"/>
  <c r="P72" i="497"/>
  <c r="E66" i="497"/>
  <c r="G66" i="497"/>
  <c r="I66" i="497"/>
  <c r="K66" i="497"/>
  <c r="M66" i="497"/>
  <c r="O66" i="497"/>
  <c r="Q66" i="497"/>
  <c r="F67" i="497"/>
  <c r="H67" i="497"/>
  <c r="J67" i="497"/>
  <c r="L67" i="497"/>
  <c r="N67" i="497"/>
  <c r="P67" i="497"/>
  <c r="E68" i="497"/>
  <c r="E49" i="497"/>
  <c r="G49" i="497"/>
  <c r="I49" i="497"/>
  <c r="K49" i="497"/>
  <c r="M49" i="497"/>
  <c r="O49" i="497"/>
  <c r="Q49" i="497"/>
  <c r="G68" i="497"/>
  <c r="I68" i="497"/>
  <c r="K68" i="497"/>
  <c r="M68" i="497"/>
  <c r="O68" i="497"/>
  <c r="Q68" i="497"/>
  <c r="F69" i="497"/>
  <c r="H69" i="497"/>
  <c r="J69" i="497"/>
  <c r="L69" i="497"/>
  <c r="N69" i="497"/>
  <c r="P69" i="497"/>
  <c r="E70" i="497"/>
  <c r="G70" i="497"/>
  <c r="I70" i="497"/>
  <c r="K70" i="497"/>
  <c r="M70" i="497"/>
  <c r="O70" i="497"/>
  <c r="Q70" i="497"/>
  <c r="F71" i="497"/>
  <c r="H71" i="497"/>
  <c r="J71" i="497"/>
  <c r="L71" i="497"/>
  <c r="N71" i="497"/>
  <c r="P71" i="497"/>
  <c r="E72" i="497"/>
  <c r="G72" i="497"/>
  <c r="I72" i="497"/>
  <c r="K72" i="497"/>
  <c r="M72" i="497"/>
  <c r="O72" i="497"/>
  <c r="Q72" i="497"/>
  <c r="E6" i="497" l="1"/>
  <c r="F6" i="497" l="1"/>
  <c r="L65" i="501" l="1"/>
  <c r="K65" i="501"/>
  <c r="J65" i="501"/>
  <c r="I65" i="501"/>
  <c r="H65" i="501"/>
  <c r="G65" i="501"/>
  <c r="F65" i="501"/>
  <c r="E65" i="501"/>
  <c r="I44" i="500" l="1"/>
  <c r="H44" i="500"/>
  <c r="G44" i="500"/>
  <c r="F44" i="500"/>
  <c r="E44" i="500"/>
  <c r="J44" i="500" l="1"/>
  <c r="M65"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AE9" i="500" l="1"/>
  <c r="AE10" i="500"/>
  <c r="AE11" i="500"/>
  <c r="AE12" i="500"/>
  <c r="AE13" i="500"/>
  <c r="AE14" i="500"/>
  <c r="AE15" i="500"/>
  <c r="AE16" i="500"/>
  <c r="AE17" i="500"/>
  <c r="AE18" i="500"/>
  <c r="AE19" i="500"/>
  <c r="AE20" i="500"/>
  <c r="AE21" i="500"/>
  <c r="AE22" i="500"/>
  <c r="AE23" i="500"/>
  <c r="AE24" i="500"/>
  <c r="AE25" i="500"/>
  <c r="AE26" i="500"/>
  <c r="AE27" i="500"/>
  <c r="AE8" i="500"/>
  <c r="AF9" i="500" l="1"/>
  <c r="AF10" i="500"/>
  <c r="AF11" i="500"/>
  <c r="AF12" i="500"/>
  <c r="AF13" i="500"/>
  <c r="AF14" i="500"/>
  <c r="AF15" i="500"/>
  <c r="AF16" i="500"/>
  <c r="AF17" i="500"/>
  <c r="AF18" i="500"/>
  <c r="AF19" i="500"/>
  <c r="AF20" i="500"/>
  <c r="AF21" i="500"/>
  <c r="AF22" i="500"/>
  <c r="AF23" i="500"/>
  <c r="AF24" i="500"/>
  <c r="AF25" i="500"/>
  <c r="AF26" i="500"/>
  <c r="AF27" i="500"/>
  <c r="AF8" i="500"/>
  <c r="K44" i="500" l="1"/>
  <c r="K7" i="500"/>
  <c r="AH8" i="500" l="1"/>
  <c r="AO8" i="500" s="1"/>
  <c r="AH9" i="500"/>
  <c r="AO9" i="500" s="1"/>
  <c r="AH10" i="500"/>
  <c r="AO10" i="500" s="1"/>
  <c r="AH11" i="500"/>
  <c r="AO11" i="500" s="1"/>
  <c r="AH12" i="500"/>
  <c r="AO12" i="500" s="1"/>
  <c r="AH13" i="500"/>
  <c r="AO13" i="500" s="1"/>
  <c r="AH14" i="500"/>
  <c r="AO14" i="500" s="1"/>
  <c r="AH15" i="500"/>
  <c r="AO15" i="500" s="1"/>
  <c r="AH16" i="500"/>
  <c r="AO16" i="500" s="1"/>
  <c r="AH17" i="500"/>
  <c r="AO17" i="500" s="1"/>
  <c r="AH18" i="500"/>
  <c r="AO18" i="500" s="1"/>
  <c r="AH19" i="500"/>
  <c r="AO19" i="500" s="1"/>
  <c r="AH20" i="500"/>
  <c r="AO20" i="500" s="1"/>
  <c r="AH21" i="500"/>
  <c r="AO21" i="500" s="1"/>
  <c r="AH22" i="500"/>
  <c r="AO22" i="500" s="1"/>
  <c r="AH23" i="500"/>
  <c r="AO23" i="500" s="1"/>
  <c r="AH24" i="500"/>
  <c r="AO24" i="500" s="1"/>
  <c r="AH25" i="500"/>
  <c r="AO25" i="500" s="1"/>
  <c r="AH26" i="500"/>
  <c r="AO26" i="500" s="1"/>
  <c r="AH27" i="500"/>
  <c r="AO27" i="500" s="1"/>
  <c r="AG27" i="500" l="1"/>
  <c r="AN27" i="500" s="1"/>
  <c r="AG26" i="500"/>
  <c r="AN26" i="500" s="1"/>
  <c r="AG25" i="500"/>
  <c r="AN25" i="500" s="1"/>
  <c r="AG24" i="500"/>
  <c r="AN24" i="500" s="1"/>
  <c r="AG23" i="500"/>
  <c r="AN23" i="500" s="1"/>
  <c r="AG22" i="500"/>
  <c r="AN22" i="500" s="1"/>
  <c r="AG21" i="500"/>
  <c r="AN21" i="500" s="1"/>
  <c r="AG20" i="500"/>
  <c r="AN20" i="500" s="1"/>
  <c r="AG19" i="500"/>
  <c r="AN19" i="500" s="1"/>
  <c r="AG18" i="500"/>
  <c r="AN18" i="500" s="1"/>
  <c r="AG17" i="500"/>
  <c r="AN17" i="500" s="1"/>
  <c r="AG16" i="500"/>
  <c r="AN16" i="500" s="1"/>
  <c r="AG15" i="500"/>
  <c r="AN15" i="500" s="1"/>
  <c r="AG14" i="500"/>
  <c r="AN14" i="500" s="1"/>
  <c r="AG13" i="500"/>
  <c r="AN13" i="500" s="1"/>
  <c r="AG12" i="500"/>
  <c r="AN12" i="500" s="1"/>
  <c r="AG11" i="500"/>
  <c r="AN11" i="500" s="1"/>
  <c r="AG10" i="500"/>
  <c r="AN10" i="500" s="1"/>
  <c r="AG9" i="500"/>
  <c r="AN9" i="500" s="1"/>
  <c r="AG8" i="500"/>
  <c r="AN8" i="500" s="1"/>
  <c r="K6" i="500" l="1"/>
  <c r="K43" i="500"/>
  <c r="Q68" i="491" l="1"/>
  <c r="Q71" i="491"/>
  <c r="Q69" i="491"/>
  <c r="Q67" i="491"/>
  <c r="Q70" i="491"/>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P65" i="497" l="1"/>
  <c r="P16" i="498"/>
</calcChain>
</file>

<file path=xl/sharedStrings.xml><?xml version="1.0" encoding="utf-8"?>
<sst xmlns="http://schemas.openxmlformats.org/spreadsheetml/2006/main" count="1654" uniqueCount="657">
  <si>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</si>
  <si>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</si>
  <si>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</si>
  <si>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</si>
  <si>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</si>
  <si>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</si>
  <si>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</si>
  <si>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</si>
  <si>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</si>
  <si>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</si>
  <si>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</si>
  <si>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</si>
  <si>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</si>
  <si>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</si>
  <si>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</si>
  <si>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</si>
  <si>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</si>
  <si>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</si>
  <si>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</si>
  <si>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</si>
  <si>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</si>
  <si>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</si>
  <si>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</si>
  <si>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</si>
  <si>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</si>
  <si>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</si>
  <si>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</si>
  <si>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</si>
  <si>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</si>
  <si>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</si>
  <si>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</si>
  <si>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</si>
  <si>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</si>
  <si>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</si>
  <si>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</si>
  <si>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</si>
  <si>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</si>
  <si>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</si>
  <si>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</si>
  <si>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</si>
  <si>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</si>
  <si>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</si>
  <si>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</si>
  <si>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</si>
  <si>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</si>
  <si>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</si>
  <si>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</si>
  <si>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</si>
  <si>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</si>
  <si>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</si>
  <si>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</si>
  <si>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</si>
  <si>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</si>
  <si>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</si>
  <si>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</si>
  <si>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</si>
  <si>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</si>
  <si>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</si>
  <si>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</si>
  <si>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</si>
  <si>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</si>
  <si>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</si>
  <si>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</si>
  <si>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</si>
  <si>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</si>
  <si>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</si>
  <si>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</si>
  <si>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</si>
  <si>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</si>
  <si>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</si>
  <si>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</si>
  <si>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</si>
  <si>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</si>
  <si>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</si>
  <si>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</si>
  <si>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</si>
  <si>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</si>
  <si>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</si>
  <si>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</si>
  <si>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</si>
  <si>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</si>
  <si>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</si>
  <si>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</si>
  <si>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</si>
  <si>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</si>
  <si>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</si>
  <si>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</si>
  <si>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</si>
  <si>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</si>
  <si>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</si>
  <si>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</si>
  <si>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</si>
  <si>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</si>
  <si>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</si>
  <si>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</si>
  <si>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</si>
  <si>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</si>
  <si>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</si>
  <si>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</si>
  <si>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</si>
  <si>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</si>
  <si>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</si>
  <si>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</si>
  <si>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</si>
  <si>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</si>
  <si>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 xml:space="preserve">                                                                                                                                                                                                                                                                                                                 </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</si>
  <si>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</si>
  <si>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</si>
  <si>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</si>
  <si>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</si>
  <si>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</si>
  <si>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</si>
  <si>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</si>
  <si>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</si>
  <si>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</si>
  <si>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</si>
  <si>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</si>
  <si>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</si>
  <si>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</si>
  <si>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</si>
  <si>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</si>
  <si>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</si>
  <si>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</si>
  <si>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</si>
  <si>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</si>
  <si>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</si>
  <si>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</si>
  <si>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</si>
  <si>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</si>
  <si>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</si>
  <si>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</si>
  <si>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</si>
  <si>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</si>
  <si>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</si>
  <si>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</si>
  <si>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</si>
  <si>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pensionistas ativos</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</si>
  <si>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</si>
  <si>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</si>
  <si>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</si>
  <si>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</si>
  <si>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</si>
  <si>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</si>
  <si>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</si>
  <si>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</si>
  <si>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</si>
  <si>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</si>
  <si>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</si>
  <si>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</si>
  <si>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</si>
  <si>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</si>
  <si>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</si>
  <si>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</si>
  <si>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</si>
  <si>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</si>
  <si>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</si>
  <si>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</si>
  <si>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</si>
  <si>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</si>
  <si>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</si>
  <si>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</si>
  <si>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</si>
  <si>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</si>
  <si>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</si>
  <si>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</si>
  <si>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</si>
  <si>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</si>
  <si>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</si>
  <si>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</si>
  <si>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</si>
  <si>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</si>
  <si>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</si>
  <si>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</si>
  <si>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</si>
  <si>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</si>
  <si>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</si>
  <si>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</si>
  <si>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</si>
  <si>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</si>
  <si>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</si>
  <si>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</si>
  <si>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</si>
  <si>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</si>
  <si>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</si>
  <si>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</si>
  <si>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</si>
  <si>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</si>
  <si>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</si>
  <si>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</si>
  <si>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</si>
  <si>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</si>
  <si>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</si>
  <si>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</si>
  <si>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</si>
  <si>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</si>
  <si>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</si>
  <si>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</si>
  <si>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</si>
  <si>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</si>
  <si>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</si>
  <si>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</si>
  <si>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</si>
  <si>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</si>
  <si>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</si>
  <si>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</si>
  <si>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</si>
  <si>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</si>
  <si>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</si>
  <si>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</si>
  <si>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</si>
  <si>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</si>
  <si>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</si>
  <si>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</si>
  <si>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</si>
  <si>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</si>
  <si>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</si>
  <si>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</si>
  <si>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</si>
  <si>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</si>
  <si>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</si>
  <si>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</si>
  <si>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</si>
  <si>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</si>
  <si>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</si>
  <si>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</si>
  <si>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</si>
  <si>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</si>
  <si>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</si>
  <si>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</si>
  <si>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</si>
  <si>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</si>
  <si>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</si>
  <si>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</si>
  <si>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</si>
  <si>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</si>
  <si>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</si>
  <si>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</si>
  <si>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</si>
  <si>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</si>
  <si>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</si>
  <si>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</si>
  <si>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</si>
  <si>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</si>
  <si>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</si>
  <si>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</si>
  <si>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</si>
  <si>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</si>
  <si>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</si>
  <si>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</si>
  <si>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</si>
  <si>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</si>
  <si>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</si>
  <si>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</si>
  <si>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</si>
  <si>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</si>
  <si>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</si>
  <si>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</si>
  <si>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</si>
  <si>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</si>
  <si>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</si>
  <si>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</si>
  <si>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</si>
  <si>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</si>
  <si>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</si>
  <si>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</si>
  <si>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</si>
  <si>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</si>
  <si>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</si>
  <si>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</si>
  <si>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</si>
  <si>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</si>
  <si>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</si>
  <si>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</si>
  <si>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</si>
  <si>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</si>
  <si>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</si>
  <si>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</si>
  <si>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</si>
  <si>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</si>
  <si>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</si>
  <si>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</si>
  <si>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</si>
  <si>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</si>
  <si>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</si>
  <si>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</si>
  <si>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</si>
  <si>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</si>
  <si>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</si>
  <si>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</si>
  <si>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</si>
  <si>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</si>
  <si>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</si>
  <si>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</si>
  <si>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</si>
  <si>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remuneração de base média mensal, ganho médio mensal e trabalhadores abrangidos pela retribuição mínima mensal garantida</t>
    </r>
    <r>
      <rPr>
        <b/>
        <sz val="8"/>
        <rFont val="Arial"/>
        <family val="2"/>
      </rPr>
      <t xml:space="preserve"> (RMMG)</t>
    </r>
    <r>
      <rPr>
        <vertAlign val="superscript"/>
        <sz val="8"/>
        <rFont val="Arial"/>
        <family val="2"/>
      </rPr>
      <t>(1)</t>
    </r>
    <r>
      <rPr>
        <sz val="8"/>
        <rFont val="Arial"/>
        <family val="2"/>
      </rPr>
      <t xml:space="preserve"> </t>
    </r>
    <r>
      <rPr>
        <b/>
        <sz val="10"/>
        <rFont val="Arial"/>
        <family val="2"/>
      </rPr>
      <t xml:space="preserve">- atividade económica </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</si>
  <si>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</si>
  <si>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</si>
  <si>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</si>
  <si>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</si>
  <si>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</si>
  <si>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retribuição mínima mensal garantida (RMMG)</t>
    </r>
    <r>
      <rPr>
        <sz val="10"/>
        <rFont val="Arial"/>
        <family val="2"/>
      </rPr>
      <t xml:space="preserve"> </t>
    </r>
    <r>
      <rPr>
        <vertAlign val="superscript"/>
        <sz val="9"/>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</si>
  <si>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</si>
  <si>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</si>
  <si>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</si>
  <si>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</si>
  <si>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</si>
  <si>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</si>
  <si>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</si>
  <si>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</si>
  <si>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</si>
  <si>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</si>
  <si>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</si>
  <si>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</si>
  <si>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</si>
  <si>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</si>
  <si>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</si>
  <si>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</si>
  <si>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</si>
  <si>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</si>
  <si>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</si>
  <si>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</si>
  <si>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</si>
  <si>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</si>
  <si>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</si>
  <si>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</si>
  <si>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</si>
  <si>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</si>
  <si>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</si>
  <si>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</si>
  <si>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</si>
  <si>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</si>
  <si>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</si>
  <si>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</si>
  <si>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</si>
  <si>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</si>
  <si>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</si>
  <si>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</si>
  <si>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</si>
  <si>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</si>
  <si>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</si>
  <si>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</si>
  <si>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</si>
  <si>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</si>
  <si>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</si>
  <si>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</si>
  <si>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</si>
  <si>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</si>
  <si>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</si>
  <si>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</si>
  <si>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</si>
  <si>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</si>
  <si>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</si>
  <si>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</si>
  <si>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</si>
  <si>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</si>
  <si>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</si>
  <si>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</si>
  <si>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</si>
  <si>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</si>
  <si>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</si>
  <si>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</si>
  <si>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</si>
  <si>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</si>
  <si>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</si>
  <si>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</si>
  <si>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</si>
  <si>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</si>
  <si>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</si>
  <si>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</si>
  <si>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</si>
  <si>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</si>
  <si>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</si>
  <si>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</si>
  <si>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</si>
  <si>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</si>
  <si>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</si>
  <si>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</si>
  <si>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</si>
  <si>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</si>
  <si>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</si>
  <si>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</si>
  <si>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</si>
  <si>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</si>
  <si>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</si>
  <si>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</si>
  <si>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</si>
  <si>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</si>
  <si>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</si>
  <si>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(1) habitualmente designada por salário mínimo nacional.      </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</si>
  <si>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</si>
  <si>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</si>
  <si>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</si>
  <si>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</si>
  <si>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</si>
  <si>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</si>
  <si>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</si>
  <si>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</si>
  <si>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</si>
  <si>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</si>
  <si>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</si>
  <si>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</si>
  <si>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</si>
  <si>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</si>
  <si>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</si>
  <si>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</si>
  <si>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</si>
  <si>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</si>
  <si>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</si>
  <si>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</si>
  <si>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</si>
  <si>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Dec.Lei 144/2014
de 30/09</t>
  </si>
  <si>
    <t>1/10/2014</t>
  </si>
  <si>
    <t>(1)</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</si>
  <si>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</si>
  <si>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</si>
  <si>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</si>
  <si>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</si>
  <si>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</si>
  <si>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</si>
  <si>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</si>
  <si>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</si>
  <si>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http://www.gep.msess.gov.pt/</t>
  </si>
  <si>
    <t>desemprego UE 28</t>
  </si>
  <si>
    <t>Tel. 21 595 33 59</t>
  </si>
  <si>
    <t>Mais informação em:  http://www.gep.msess.gov.pt/</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</si>
  <si>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</si>
  <si>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 xml:space="preserve">  Acidentes de trabalho </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</si>
  <si>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</si>
  <si>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</si>
  <si>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</si>
  <si>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</si>
  <si>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</si>
  <si>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</si>
  <si>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</si>
  <si>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</si>
  <si>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</si>
  <si>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</si>
  <si>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</si>
  <si>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</si>
  <si>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</si>
  <si>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</si>
  <si>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</si>
  <si>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</si>
  <si>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</si>
  <si>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</si>
  <si>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t>Internet: www.gep.msess.gov.pt/</t>
  </si>
  <si>
    <r>
      <t>L.</t>
    </r>
    <r>
      <rPr>
        <sz val="8"/>
        <color rgb="FF333333"/>
        <rFont val="Arial"/>
        <family val="2"/>
      </rPr>
      <t xml:space="preserve"> Atividades imobiliárias</t>
    </r>
  </si>
  <si>
    <t>estrutura empresarial - indicadores globais</t>
  </si>
  <si>
    <t xml:space="preserve">média </t>
  </si>
  <si>
    <t>mediana</t>
  </si>
  <si>
    <t>médio</t>
  </si>
  <si>
    <t>mediano</t>
  </si>
  <si>
    <r>
      <t>empresas e trabalhadores envolvidos em formação ou atividade educativa</t>
    </r>
    <r>
      <rPr>
        <b/>
        <vertAlign val="superscript"/>
        <sz val="10"/>
        <rFont val="Arial"/>
        <family val="2"/>
      </rPr>
      <t xml:space="preserve"> (1)</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</si>
  <si>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</si>
  <si>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</si>
  <si>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</si>
  <si>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</si>
  <si>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</si>
  <si>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</si>
  <si>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</si>
  <si>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</si>
  <si>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</si>
  <si>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</si>
  <si>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</si>
  <si>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</si>
  <si>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</si>
  <si>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</si>
  <si>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</si>
  <si>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</si>
  <si>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</si>
  <si>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</si>
  <si>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</si>
  <si>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</si>
  <si>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</si>
  <si>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</si>
  <si>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</si>
  <si>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</si>
  <si>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</si>
  <si>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</si>
  <si>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</si>
  <si>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</si>
  <si>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</si>
  <si>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</si>
  <si>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Nota: a partir de maio de 2016, o INE inicia a publicação dos resultados dos Inquéritos Qualitativos de Conjuntura às Empresas com base em novas amostras.</t>
  </si>
  <si>
    <t>Mulheres/Homens</t>
  </si>
  <si>
    <t>outubro
2015</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</si>
  <si>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</si>
  <si>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fonte: GEP/MTSSS, Relatório Único - Relatório Anual de Formação Contínua (Anexo C).</t>
  </si>
  <si>
    <t>e-mail: gep.dados@gep.mtsss.pt</t>
  </si>
  <si>
    <t xml:space="preserve">fonte: GEP/MTSSS, Inquérito aos Ganhos e Duração de Trabalho.                           </t>
  </si>
  <si>
    <t>gep.dados@gep.mtsss.pt</t>
  </si>
  <si>
    <t>2015</t>
  </si>
  <si>
    <t>2016</t>
  </si>
  <si>
    <t>52-Vendedores</t>
  </si>
  <si>
    <t>93-Trab.n/qual. i.ext.,const.,i.transf. e transp.</t>
  </si>
  <si>
    <t>91-Trabalhadores de limpeza</t>
  </si>
  <si>
    <t>51-Trab. serviços pessoais</t>
  </si>
  <si>
    <t>81-Operad. instalações fixas e máquinas</t>
  </si>
  <si>
    <t>71-Trab.qualif.constr. e sim., exc.electric.</t>
  </si>
  <si>
    <t xml:space="preserve">41-Emp. escrit., secret.e oper. proc. dados </t>
  </si>
  <si>
    <t>(percentagem; ajustada de sazonalidade)</t>
  </si>
  <si>
    <t>(1) actualização excecional em 07/10/2016 (pg. 10, 11 e 20)</t>
  </si>
  <si>
    <t>taxa de desemprego na União Europeia</t>
  </si>
  <si>
    <t xml:space="preserve">mm3m - média móvel de 3 meses.       vh - variação homóloga.     </t>
  </si>
  <si>
    <t>01/01/2017</t>
  </si>
  <si>
    <t>Dec.Lei 
86-B/2016
de 29/12</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</si>
  <si>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</si>
  <si>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</si>
  <si>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r>
      <t>remuneração mensal base</t>
    </r>
    <r>
      <rPr>
        <sz val="7"/>
        <color theme="3"/>
        <rFont val="Arial"/>
        <family val="2"/>
      </rPr>
      <t xml:space="preserve"> (euros)</t>
    </r>
    <r>
      <rPr>
        <vertAlign val="superscript"/>
        <sz val="7"/>
        <color theme="3"/>
        <rFont val="Arial"/>
        <family val="2"/>
      </rPr>
      <t>(1)(2)</t>
    </r>
  </si>
  <si>
    <r>
      <t>ganho mensal</t>
    </r>
    <r>
      <rPr>
        <sz val="7"/>
        <color theme="3"/>
        <rFont val="Arial"/>
        <family val="2"/>
      </rPr>
      <t xml:space="preserve"> (euros)</t>
    </r>
    <r>
      <rPr>
        <vertAlign val="superscript"/>
        <sz val="7"/>
        <color theme="3"/>
        <rFont val="Arial"/>
        <family val="2"/>
      </rPr>
      <t>(1)(2)</t>
    </r>
  </si>
  <si>
    <r>
      <t xml:space="preserve">TCO (cálculo remunerações </t>
    </r>
    <r>
      <rPr>
        <vertAlign val="superscript"/>
        <sz val="7"/>
        <color theme="3"/>
        <rFont val="Arial"/>
        <family val="2"/>
      </rPr>
      <t>(1) (2))</t>
    </r>
  </si>
  <si>
    <t>Selecione o ano:</t>
  </si>
  <si>
    <t>(no ficheiro excel poderá selecionar outro ano)</t>
  </si>
  <si>
    <t>Total</t>
  </si>
  <si>
    <t xml:space="preserve">fonte:  GEP/MTSSS, Quadros de Pessoal.   </t>
  </si>
  <si>
    <t>(2) dos trabalhadores por conta de outrem a tempo completo, que auferiram remuneração completa no período de referência (outubro).</t>
  </si>
  <si>
    <r>
      <t>prestações familiares</t>
    </r>
    <r>
      <rPr>
        <b/>
        <vertAlign val="superscript"/>
        <sz val="10"/>
        <color rgb="FF333333"/>
        <rFont val="Arial"/>
        <family val="2"/>
      </rPr>
      <t xml:space="preserve"> (1)</t>
    </r>
  </si>
  <si>
    <r>
      <t>taxa de atividade (%)</t>
    </r>
    <r>
      <rPr>
        <sz val="8"/>
        <color theme="3"/>
        <rFont val="Arial"/>
        <family val="2"/>
      </rPr>
      <t xml:space="preserve"> </t>
    </r>
    <r>
      <rPr>
        <vertAlign val="superscript"/>
        <sz val="8"/>
        <color theme="3"/>
        <rFont val="Arial"/>
        <family val="2"/>
      </rPr>
      <t>(1)</t>
    </r>
  </si>
  <si>
    <t>população total  - regiões NUT II</t>
  </si>
  <si>
    <t>65 e + anos</t>
  </si>
  <si>
    <t>população com emprego - regiões NUT II</t>
  </si>
  <si>
    <t>55 e + anos</t>
  </si>
  <si>
    <t>população desempregada - regiões NUT II</t>
  </si>
  <si>
    <t xml:space="preserve">Abril </t>
  </si>
  <si>
    <t>abril
2016</t>
  </si>
  <si>
    <t>acidentes de trabalho  - actividade económica e nacionalidade</t>
  </si>
  <si>
    <t>Mortais</t>
  </si>
  <si>
    <t>Potuguesa</t>
  </si>
  <si>
    <t>Estrangeira</t>
  </si>
  <si>
    <t>Ignorada</t>
  </si>
  <si>
    <t>A. Agric., p.anim., caça, flor.e pesca</t>
  </si>
  <si>
    <t>10 - Indústrias alimentares</t>
  </si>
  <si>
    <t>11 - Indústria das bebidas</t>
  </si>
  <si>
    <t>12 - Indústria do tabaco</t>
  </si>
  <si>
    <t>13 - Fabricação de têxteis</t>
  </si>
  <si>
    <t>14 - Indústria do vestuário</t>
  </si>
  <si>
    <t>15 - Ind. do couro e dos produtos do couro</t>
  </si>
  <si>
    <t>16 - Ind.madeira e cort. xc.mob.;fab.cest. e esp.</t>
  </si>
  <si>
    <t>17 - Fab. pasta, de pap., cartão e seus artigos</t>
  </si>
  <si>
    <t>18 - Impres. e reprod. de suportes gravados</t>
  </si>
  <si>
    <t>19 - Fab. coque, prod.petr.refinad. e agl. comb.</t>
  </si>
  <si>
    <t>20 - Fabric. prod. Quím.e fibras sint. ou artific.</t>
  </si>
  <si>
    <t>21 - Fab. produtos farmac. base e prep. farm.</t>
  </si>
  <si>
    <t>22 - Fabricação de art. de bor. e de mat.plást.</t>
  </si>
  <si>
    <t>23 - Fabric. de outros prod. minerais não met.</t>
  </si>
  <si>
    <t>24 - Indústrias metalúrgicas de base</t>
  </si>
  <si>
    <t>25 - Fab. prod. met., exc. máq.e equipamento</t>
  </si>
  <si>
    <t>26 - Fab. equip.inf., p/com. e eletrón.e ópticos</t>
  </si>
  <si>
    <t>27 - Fabricação de equipamento elétrico</t>
  </si>
  <si>
    <t>28 - Fabric. máquinas e de equipamentos, n.e.</t>
  </si>
  <si>
    <t>29 - Fab. veíc.autom.,reb.,semi-reboq. e comp.</t>
  </si>
  <si>
    <t>30 - Fabricação outro equip. de transporte</t>
  </si>
  <si>
    <t>31 - Fabricação de mobiliário e de colchões</t>
  </si>
  <si>
    <t>32 - Outras indústrias transformadoras</t>
  </si>
  <si>
    <t>33 - Repar., manut. e inst. máq. e equip.</t>
  </si>
  <si>
    <t>D. Elet., gás, vapor, água e ar frio</t>
  </si>
  <si>
    <t>E. Capt., tratam., dist.; san., despoluição</t>
  </si>
  <si>
    <t>E. Capt.,trat.,dist.; san.,despoluição</t>
  </si>
  <si>
    <t>G. Comércio gros.e ret., repar. veíc. aut.</t>
  </si>
  <si>
    <t>G. Comércio gros.e ret., repar v.aut.</t>
  </si>
  <si>
    <t>I. Alojamento, restauração e sim.</t>
  </si>
  <si>
    <t>J. Ativid. de inform.e de comunicação</t>
  </si>
  <si>
    <t>J. Ativid. de infor.e de comunicação</t>
  </si>
  <si>
    <t>K. Ativ. financeiras e de seguros</t>
  </si>
  <si>
    <t>M. Ativ. Consulto., cient., técn. e simil.</t>
  </si>
  <si>
    <t>M. Ativ. consult., cient., técn. e sim.</t>
  </si>
  <si>
    <t>N. Ativid. admin. e dos serviços de apoio</t>
  </si>
  <si>
    <t>N. Ativ. admin. e serviços de apoio</t>
  </si>
  <si>
    <t>O. Adm. Públ. e defesa; seg. social obrig.</t>
  </si>
  <si>
    <t>O. Ad. públ. e defesa; s.social obrig.</t>
  </si>
  <si>
    <t>Q. Ativ.de saúde humana e apoio social</t>
  </si>
  <si>
    <t>Q. Ativ.saúde humana e ap. social</t>
  </si>
  <si>
    <t>R. Ativ. Artíst., espet.,desp. e recreativas</t>
  </si>
  <si>
    <t>R. Ativ. artíst., esp.,desp. e recreat.</t>
  </si>
  <si>
    <t>T. Famílias com empregados domésticos</t>
  </si>
  <si>
    <t>T. Famílias com empr. domésticos</t>
  </si>
  <si>
    <t>U. Org. internacionais e out. inst. ext-ter.</t>
  </si>
  <si>
    <t>U. Org. internac. e out. inst. ext-ter.</t>
  </si>
  <si>
    <t>Ignorado</t>
  </si>
  <si>
    <t>acidentes de trabalho  - grupo etário e nacionalidade</t>
  </si>
  <si>
    <t>Menos de 18 anos</t>
  </si>
  <si>
    <t>18 a 24 anos</t>
  </si>
  <si>
    <t>.</t>
  </si>
  <si>
    <t>25 a 34 anos</t>
  </si>
  <si>
    <t>35 a 44 anos</t>
  </si>
  <si>
    <t>45 a 54 anos</t>
  </si>
  <si>
    <t>55 a 64 anos</t>
  </si>
  <si>
    <t>nota: Os dados apresentados não incluem acidentes de trajeto.</t>
  </si>
  <si>
    <r>
      <t xml:space="preserve">nota: </t>
    </r>
    <r>
      <rPr>
        <sz val="7"/>
        <color indexed="63"/>
        <rFont val="Arial"/>
        <family val="2"/>
      </rPr>
      <t>os dados apresentados não incluem acidentes de trajecto.</t>
    </r>
  </si>
  <si>
    <t>fonte: GEP/MTSSS, Acidentes de Trabalho.</t>
  </si>
  <si>
    <t>Mais informação em:  http://www.gep.mtss.gov.pt/estatistica/acidentes/index.php</t>
  </si>
  <si>
    <r>
      <t>remuneração mensal base</t>
    </r>
    <r>
      <rPr>
        <b/>
        <sz val="9"/>
        <rFont val="Arial"/>
        <family val="2"/>
      </rPr>
      <t xml:space="preserve"> </t>
    </r>
    <r>
      <rPr>
        <vertAlign val="superscript"/>
        <sz val="9"/>
        <rFont val="Arial"/>
        <family val="2"/>
      </rPr>
      <t>(1)(2)</t>
    </r>
    <r>
      <rPr>
        <b/>
        <sz val="10"/>
        <rFont val="Arial"/>
        <family val="2"/>
      </rPr>
      <t xml:space="preserve"> - média, mediana e TCO respectivos</t>
    </r>
  </si>
  <si>
    <t>antiguidade na empresa</t>
  </si>
  <si>
    <t>menos de 1 ano</t>
  </si>
  <si>
    <t>1 a 2 anos</t>
  </si>
  <si>
    <t>3 a 4 anos</t>
  </si>
  <si>
    <t>5 a 9 anos</t>
  </si>
  <si>
    <t>10 a 14 anos</t>
  </si>
  <si>
    <t>15 a 19 anos</t>
  </si>
  <si>
    <t>20 e + anos</t>
  </si>
  <si>
    <t>ignorado</t>
  </si>
  <si>
    <r>
      <t>… média</t>
    </r>
    <r>
      <rPr>
        <sz val="7"/>
        <color theme="0"/>
        <rFont val="Arial"/>
        <family val="2"/>
      </rPr>
      <t xml:space="preserve"> (euros)</t>
    </r>
  </si>
  <si>
    <t>&lt;1.º ciclo do ensino básico</t>
  </si>
  <si>
    <t>ensino básico</t>
  </si>
  <si>
    <t>ensino secundário</t>
  </si>
  <si>
    <t>&gt;= ensino superior</t>
  </si>
  <si>
    <r>
      <t>… mediana</t>
    </r>
    <r>
      <rPr>
        <sz val="7"/>
        <color theme="0"/>
        <rFont val="Arial"/>
        <family val="2"/>
      </rPr>
      <t xml:space="preserve"> (euros)</t>
    </r>
  </si>
  <si>
    <r>
      <t xml:space="preserve">… trabalhadores (TCO) </t>
    </r>
    <r>
      <rPr>
        <b/>
        <vertAlign val="superscript"/>
        <sz val="8"/>
        <color theme="0"/>
        <rFont val="Arial"/>
        <family val="2"/>
      </rPr>
      <t xml:space="preserve"> (2)</t>
    </r>
  </si>
  <si>
    <r>
      <t xml:space="preserve">… % trabalhadores (TCO) </t>
    </r>
    <r>
      <rPr>
        <b/>
        <vertAlign val="superscript"/>
        <sz val="8"/>
        <color theme="7"/>
        <rFont val="Arial"/>
        <family val="2"/>
      </rPr>
      <t xml:space="preserve"> (2)</t>
    </r>
  </si>
  <si>
    <t>Count</t>
  </si>
  <si>
    <t>1 &lt;1.º ciclo do ensino básico</t>
  </si>
  <si>
    <t>2 Ensino básico</t>
  </si>
  <si>
    <t>3 Ensino secundário</t>
  </si>
  <si>
    <t xml:space="preserve">(1) nos estabelecimentos.     </t>
  </si>
  <si>
    <t>4 &gt;=Ensino superior</t>
  </si>
  <si>
    <t>9 Ignorado</t>
  </si>
  <si>
    <t>Mean</t>
  </si>
  <si>
    <t>Median</t>
  </si>
  <si>
    <t>Em dezembro de 2016, a taxa de desemprego na Zona Euro diminuiu para 9,6 % (era 9,7 %  em novembro de 2016 e 10,5 % em dezembro de 2015.)</t>
  </si>
  <si>
    <t>Em Portugal a taxa de desemprego (10,2 %) registou uma variação de -0,3 p.p., relativamente ao mês anterior.</t>
  </si>
  <si>
    <t xml:space="preserve">República Checa (3,5 %), Alemanha (3,9 %) e Hungria (4,5 %) apresentam as taxas de desemprego mais baixas; a Grécia (23,0 %) e a Espanha (18,4 %) são os estados membros com valores  mais elevados. </t>
  </si>
  <si>
    <t>A taxa de desemprego para o grupo etário &lt;25 anos apresenta o valor mais baixo na Alemanha (6,5 %), registando o valor mais elevado na Grécia (44,2 %). Em Portugal,   regista-se   o  valor  de 26,4 %.</t>
  </si>
  <si>
    <t>Fazendo uma análise por sexo, na Zona Euro,  verifica-se que a Grécia  e os Países Baixos são os países com a maior diferença, entre a taxa de desemprego das mulheres e dos homens.</t>
  </si>
  <si>
    <t>nota: Estóniae  Hungria - novembro de 2016;  Grécia e Reino Unido - outubro de 2016.             : valor não disponível.       nota2: página  a ser atualizada dia 9 de janeiro de 2017 .</t>
  </si>
  <si>
    <t xml:space="preserve">  (c ) valores corrigidos em 31/01/2017.</t>
  </si>
  <si>
    <r>
      <t>jul.</t>
    </r>
    <r>
      <rPr>
        <vertAlign val="superscript"/>
        <sz val="8"/>
        <color indexed="63"/>
        <rFont val="Arial"/>
        <family val="2"/>
      </rPr>
      <t>(c)</t>
    </r>
  </si>
  <si>
    <t xml:space="preserve">  Transportes aéreos de passageiros  </t>
  </si>
  <si>
    <t xml:space="preserve">  Férias organizadas  </t>
  </si>
  <si>
    <t xml:space="preserve">  Combustíveis liquidos</t>
  </si>
  <si>
    <t xml:space="preserve">  Jardinagem  </t>
  </si>
  <si>
    <t xml:space="preserve">  Combustíveis e lubrificantes para equipamento de transporte pessoal  </t>
  </si>
  <si>
    <t xml:space="preserve">  Bebidas espirituosas  </t>
  </si>
  <si>
    <t xml:space="preserve">  Equipamento para receção, registo e reprodução de som e imagem</t>
  </si>
  <si>
    <t xml:space="preserve">  Outros artigos e acessórios de vestuário  </t>
  </si>
  <si>
    <t xml:space="preserve">  Artigos de vestuário  </t>
  </si>
  <si>
    <t xml:space="preserve">  Serviços culturais  </t>
  </si>
  <si>
    <t xml:space="preserve">         … em dezembro </t>
  </si>
  <si>
    <t>notas: dados sujeitos a atualizações; situação da base de dados em 1/janeiro/2017.</t>
  </si>
  <si>
    <t>notas: dados sujeitos a atualizações; situação da base de dados a 31/dezembro/2016</t>
  </si>
  <si>
    <t>notas: dados sujeitos a atualizações; situação da base de dados 1/janeiro/2017.</t>
  </si>
  <si>
    <t>dezembro de 2016</t>
  </si>
  <si>
    <t>:</t>
  </si>
  <si>
    <t>fonte:  Eurostat, dados extraídos em 31/01/2017.</t>
  </si>
  <si>
    <t>Redução de Horário de Trabalho</t>
  </si>
  <si>
    <t>Suspensão Temporária</t>
  </si>
  <si>
    <t>2006</t>
  </si>
  <si>
    <t>2007</t>
  </si>
  <si>
    <t>2008</t>
  </si>
  <si>
    <t>2009</t>
  </si>
  <si>
    <t>2010</t>
  </si>
  <si>
    <t>2011</t>
  </si>
  <si>
    <t>2012</t>
  </si>
  <si>
    <t>nota: A partir de 2005 apenas são contabilizados beneficiários com lançamento cujo o motivo tenha sido "Concessão Normal".</t>
  </si>
  <si>
    <t>3.º trimestre</t>
  </si>
  <si>
    <t>4.º trimestre</t>
  </si>
  <si>
    <t>1.º trimestre</t>
  </si>
  <si>
    <t>2.º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</si>
</sst>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8" formatCode="dd\-mm\-yyyy;@"/>
    <numFmt numFmtId="180" formatCode="###0"/>
    <numFmt numFmtId="181" formatCode="###0.0000"/>
    <numFmt numFmtId="182" formatCode="0.0000"/>
    <numFmt numFmtId="183" formatCode="#,##0.0;###0.0;\-"/>
  </numFmts>
  <fonts count="139">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vertAlign val="superscript"/>
      <sz val="9"/>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8"/>
      <color theme="7"/>
      <name val="Arial"/>
      <family val="2"/>
    </font>
    <font>
      <b/>
      <sz val="10"/>
      <color rgb="FF333333"/>
      <name val="Arial"/>
      <family val="2"/>
    </font>
    <font>
      <b/>
      <sz val="9"/>
      <color rgb="FF333333"/>
      <name val="Arial"/>
      <family val="2"/>
    </font>
    <font>
      <vertAlign val="superscript"/>
      <sz val="7"/>
      <color theme="3"/>
      <name val="Arial"/>
      <family val="2"/>
    </font>
    <font>
      <b/>
      <sz val="9"/>
      <color indexed="8"/>
      <name val="Arial Bold"/>
    </font>
    <font>
      <sz val="9"/>
      <color indexed="8"/>
      <name val="Arial"/>
      <family val="2"/>
    </font>
    <font>
      <b/>
      <sz val="9"/>
      <color theme="7"/>
      <name val="Arial"/>
      <family val="2"/>
    </font>
    <font>
      <sz val="10"/>
      <color theme="7"/>
      <name val="Arial"/>
      <family val="2"/>
    </font>
    <font>
      <b/>
      <sz val="8"/>
      <color theme="0"/>
      <name val="Arial"/>
      <family val="2"/>
    </font>
    <font>
      <u/>
      <sz val="8"/>
      <color theme="7"/>
      <name val="Arial"/>
      <family val="2"/>
    </font>
    <font>
      <sz val="9"/>
      <color rgb="FF333333"/>
      <name val="Arial"/>
      <family val="2"/>
    </font>
    <font>
      <b/>
      <vertAlign val="superscript"/>
      <sz val="10"/>
      <color rgb="FF333333"/>
      <name val="Arial"/>
      <family val="2"/>
    </font>
    <font>
      <b/>
      <vertAlign val="superscript"/>
      <sz val="8"/>
      <color theme="0"/>
      <name val="Arial"/>
      <family val="2"/>
    </font>
    <font>
      <b/>
      <vertAlign val="superscript"/>
      <sz val="8"/>
      <color theme="7"/>
      <name val="Arial"/>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rgb="FFFFFF00"/>
        <bgColor indexed="64"/>
      </patternFill>
    </fill>
    <fill>
      <patternFill patternType="solid">
        <fgColor indexed="9"/>
        <bgColor indexed="8"/>
      </patternFill>
    </fill>
  </fills>
  <borders count="9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dashed">
        <color theme="0" tint="-0.24994659260841701"/>
      </left>
      <right/>
      <top style="thin">
        <color theme="0" tint="-0.24994659260841701"/>
      </top>
      <bottom style="thin">
        <color theme="0" tint="-0.24994659260841701"/>
      </bottom>
      <diagonal/>
    </border>
    <border>
      <left style="thin">
        <color theme="0"/>
      </left>
      <right/>
      <top style="thin">
        <color theme="0" tint="-0.24994659260841701"/>
      </top>
      <bottom style="thin">
        <color theme="0" tint="-0.24994659260841701"/>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theme="0" tint="-0.24994659260841701"/>
      </left>
      <right/>
      <top/>
      <bottom style="thin">
        <color indexed="22"/>
      </bottom>
      <diagonal/>
    </border>
    <border>
      <left style="dashed">
        <color theme="0" tint="-0.24994659260841701"/>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thin">
        <color theme="7"/>
      </left>
      <right/>
      <top style="thin">
        <color theme="7"/>
      </top>
      <bottom/>
      <diagonal/>
    </border>
    <border>
      <left/>
      <right style="thin">
        <color theme="7"/>
      </right>
      <top style="thin">
        <color theme="7"/>
      </top>
      <bottom/>
      <diagonal/>
    </border>
    <border>
      <left/>
      <right/>
      <top style="thin">
        <color theme="0" tint="-0.14996795556505021"/>
      </top>
      <bottom style="thin">
        <color theme="0" tint="-0.14996795556505021"/>
      </bottom>
      <diagonal/>
    </border>
    <border>
      <left style="dashed">
        <color theme="0" tint="-0.14993743705557422"/>
      </left>
      <right/>
      <top style="thin">
        <color theme="0" tint="-0.14996795556505021"/>
      </top>
      <bottom style="thin">
        <color theme="0" tint="-0.14996795556505021"/>
      </bottom>
      <diagonal/>
    </border>
    <border>
      <left style="thin">
        <color theme="7"/>
      </left>
      <right/>
      <top/>
      <bottom style="thin">
        <color theme="7"/>
      </bottom>
      <diagonal/>
    </border>
    <border>
      <left/>
      <right style="thin">
        <color theme="7"/>
      </right>
      <top/>
      <bottom style="thin">
        <color theme="7"/>
      </bottom>
      <diagonal/>
    </border>
    <border>
      <left style="dashed">
        <color theme="0" tint="-0.14993743705557422"/>
      </left>
      <right/>
      <top/>
      <bottom style="thin">
        <color indexed="22"/>
      </bottom>
      <diagonal/>
    </border>
    <border>
      <left style="thin">
        <color theme="7"/>
      </left>
      <right style="thin">
        <color theme="7"/>
      </right>
      <top style="thin">
        <color theme="7"/>
      </top>
      <bottom style="thin">
        <color theme="7"/>
      </bottom>
      <diagonal/>
    </border>
  </borders>
  <cellStyleXfs count="308">
    <xf numFmtId="0" fontId="0" fillId="0" borderId="0" applyProtection="0"/>
    <xf numFmtId="0" fontId="29"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44" fontId="5" fillId="0" borderId="0" applyFont="0" applyFill="0" applyBorder="0" applyAlignment="0" applyProtection="0"/>
    <xf numFmtId="0" fontId="5" fillId="3" borderId="0" applyNumberFormat="0" applyBorder="0" applyAlignment="0" applyProtection="0"/>
    <xf numFmtId="0" fontId="5" fillId="21" borderId="0" applyNumberFormat="0" applyBorder="0" applyAlignment="0" applyProtection="0"/>
    <xf numFmtId="0" fontId="39" fillId="0" borderId="0"/>
    <xf numFmtId="0" fontId="29" fillId="0" borderId="0"/>
    <xf numFmtId="0" fontId="29" fillId="0" borderId="0" applyProtection="0"/>
    <xf numFmtId="0" fontId="5" fillId="0" borderId="0"/>
    <xf numFmtId="0" fontId="5" fillId="22" borderId="6" applyNumberFormat="0" applyFont="0" applyAlignment="0" applyProtection="0"/>
    <xf numFmtId="0" fontId="5" fillId="16" borderId="7" applyNumberFormat="0" applyAlignment="0" applyProtection="0"/>
    <xf numFmtId="0" fontId="5" fillId="0" borderId="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43" fontId="29" fillId="0" borderId="0" applyFont="0" applyFill="0" applyBorder="0" applyAlignment="0" applyProtection="0"/>
    <xf numFmtId="0" fontId="40"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43" fontId="42" fillId="0" borderId="0" applyFont="0" applyFill="0" applyBorder="0" applyAlignment="0" applyProtection="0"/>
    <xf numFmtId="0" fontId="5" fillId="0" borderId="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applyProtection="0"/>
    <xf numFmtId="0" fontId="5" fillId="0" borderId="0"/>
    <xf numFmtId="0" fontId="5" fillId="0" borderId="0"/>
    <xf numFmtId="0" fontId="5" fillId="0" borderId="0"/>
    <xf numFmtId="0" fontId="5" fillId="0" borderId="0"/>
    <xf numFmtId="0" fontId="72" fillId="0" borderId="0"/>
    <xf numFmtId="0" fontId="96" fillId="0" borderId="0" applyNumberFormat="0" applyFill="0" applyBorder="0" applyAlignment="0" applyProtection="0">
      <alignment vertical="top"/>
      <protection locked="0"/>
    </xf>
    <xf numFmtId="0" fontId="4" fillId="0" borderId="0"/>
    <xf numFmtId="0" fontId="5" fillId="0" borderId="0" applyProtection="0"/>
    <xf numFmtId="0" fontId="5" fillId="0" borderId="0"/>
    <xf numFmtId="0" fontId="5" fillId="0" borderId="0"/>
    <xf numFmtId="0" fontId="103" fillId="0" borderId="55" applyNumberFormat="0" applyBorder="0" applyProtection="0">
      <alignment horizontal="center"/>
    </xf>
    <xf numFmtId="0" fontId="104" fillId="0" borderId="0" applyFill="0" applyBorder="0" applyProtection="0"/>
    <xf numFmtId="0" fontId="103" fillId="42" borderId="56" applyNumberFormat="0" applyBorder="0" applyProtection="0">
      <alignment horizontal="center"/>
    </xf>
    <xf numFmtId="0" fontId="105" fillId="0" borderId="0" applyNumberFormat="0" applyFill="0" applyProtection="0"/>
    <xf numFmtId="0" fontId="103" fillId="0" borderId="0" applyNumberFormat="0" applyFill="0" applyBorder="0" applyProtection="0">
      <alignment horizontal="left"/>
    </xf>
    <xf numFmtId="0" fontId="5"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0" borderId="1" applyNumberFormat="0" applyFill="0" applyAlignment="0" applyProtection="0"/>
    <xf numFmtId="0" fontId="5"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5" fillId="16" borderId="4" applyNumberFormat="0" applyAlignment="0" applyProtection="0"/>
    <xf numFmtId="0" fontId="5" fillId="0" borderId="5" applyNumberFormat="0" applyFill="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0" borderId="0" applyNumberFormat="0" applyBorder="0" applyAlignment="0" applyProtection="0"/>
    <xf numFmtId="0" fontId="5" fillId="4" borderId="0" applyNumberFormat="0" applyBorder="0" applyAlignment="0" applyProtection="0"/>
    <xf numFmtId="0" fontId="5" fillId="7" borderId="4" applyNumberFormat="0" applyAlignment="0" applyProtection="0"/>
    <xf numFmtId="0" fontId="5" fillId="3" borderId="0" applyNumberFormat="0" applyBorder="0" applyAlignment="0" applyProtection="0"/>
    <xf numFmtId="0" fontId="5" fillId="21" borderId="0" applyNumberFormat="0" applyBorder="0" applyAlignment="0" applyProtection="0"/>
    <xf numFmtId="0" fontId="5" fillId="22" borderId="6" applyNumberFormat="0" applyFont="0" applyAlignment="0" applyProtection="0"/>
    <xf numFmtId="0" fontId="5" fillId="16" borderId="7"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8" applyNumberFormat="0" applyFill="0" applyAlignment="0" applyProtection="0"/>
    <xf numFmtId="0" fontId="5" fillId="23" borderId="9" applyNumberFormat="0" applyAlignment="0" applyProtection="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5" fillId="0" borderId="0" applyFont="0" applyFill="0" applyBorder="0" applyAlignment="0" applyProtection="0"/>
    <xf numFmtId="43" fontId="5" fillId="0" borderId="0" applyFont="0" applyFill="0" applyBorder="0" applyAlignment="0" applyProtection="0"/>
    <xf numFmtId="175" fontId="5" fillId="0" borderId="0" applyFont="0" applyFill="0" applyBorder="0" applyAlignment="0" applyProtection="0"/>
    <xf numFmtId="176" fontId="5" fillId="0" borderId="0" applyFont="0" applyFill="0" applyBorder="0" applyAlignment="0" applyProtection="0"/>
    <xf numFmtId="176" fontId="3" fillId="0" borderId="0" applyFont="0" applyFill="0" applyBorder="0" applyAlignment="0" applyProtection="0"/>
    <xf numFmtId="0" fontId="3"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9" fontId="122" fillId="0" borderId="0" applyFont="0" applyFill="0" applyBorder="0" applyAlignment="0" applyProtection="0"/>
    <xf numFmtId="0" fontId="96" fillId="0" borderId="0" applyNumberFormat="0" applyFill="0" applyBorder="0" applyAlignment="0" applyProtection="0">
      <alignment vertical="top"/>
      <protection locked="0"/>
    </xf>
    <xf numFmtId="176" fontId="1" fillId="0" borderId="0" applyFont="0" applyFill="0" applyBorder="0" applyAlignment="0" applyProtection="0"/>
    <xf numFmtId="0" fontId="1" fillId="0" borderId="0"/>
    <xf numFmtId="0" fontId="1" fillId="0" borderId="0"/>
    <xf numFmtId="0" fontId="1" fillId="0" borderId="0"/>
    <xf numFmtId="0" fontId="1" fillId="0" borderId="0"/>
    <xf numFmtId="0" fontId="5" fillId="0" borderId="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cellStyleXfs>
  <cellXfs count="1794">
    <xf numFmtId="0" fontId="0" fillId="0" borderId="0" xfId="0"/>
    <xf numFmtId="0" fontId="0" fillId="0" borderId="0" xfId="0" applyBorder="1"/>
    <xf numFmtId="0" fontId="0" fillId="25" borderId="0" xfId="0" applyFill="1"/>
    <xf numFmtId="0" fontId="8" fillId="25" borderId="0" xfId="0" applyFont="1" applyFill="1" applyBorder="1"/>
    <xf numFmtId="0" fontId="0" fillId="25" borderId="0" xfId="0" applyFill="1" applyBorder="1"/>
    <xf numFmtId="0" fontId="10" fillId="25" borderId="0" xfId="0" applyFont="1" applyFill="1" applyBorder="1"/>
    <xf numFmtId="0" fontId="0" fillId="25" borderId="0" xfId="0" applyFill="1" applyAlignment="1">
      <alignment vertical="center"/>
    </xf>
    <xf numFmtId="0" fontId="0" fillId="0" borderId="0" xfId="0" applyAlignment="1">
      <alignment vertical="center"/>
    </xf>
    <xf numFmtId="0" fontId="13" fillId="25" borderId="0" xfId="0" applyFont="1" applyFill="1" applyBorder="1"/>
    <xf numFmtId="0" fontId="14" fillId="25" borderId="0" xfId="0" applyFont="1" applyFill="1" applyBorder="1"/>
    <xf numFmtId="0" fontId="14" fillId="25" borderId="0" xfId="0" applyFont="1" applyFill="1" applyBorder="1" applyAlignment="1">
      <alignment horizontal="center"/>
    </xf>
    <xf numFmtId="164" fontId="15" fillId="24" borderId="0" xfId="40" applyNumberFormat="1" applyFont="1" applyFill="1" applyBorder="1" applyAlignment="1">
      <alignment horizontal="center" wrapText="1"/>
    </xf>
    <xf numFmtId="0" fontId="14" fillId="24" borderId="0" xfId="40" applyFont="1" applyFill="1" applyBorder="1"/>
    <xf numFmtId="0" fontId="15" fillId="25" borderId="0" xfId="0" applyFont="1" applyFill="1" applyBorder="1"/>
    <xf numFmtId="0" fontId="0" fillId="25" borderId="0" xfId="0" applyFill="1" applyBorder="1" applyAlignment="1">
      <alignment vertical="center"/>
    </xf>
    <xf numFmtId="0" fontId="16" fillId="25" borderId="0" xfId="0" applyFont="1" applyFill="1" applyBorder="1"/>
    <xf numFmtId="0" fontId="12" fillId="25" borderId="0" xfId="0" applyFont="1" applyFill="1" applyBorder="1" applyAlignment="1">
      <alignment horizontal="left"/>
    </xf>
    <xf numFmtId="0" fontId="19" fillId="25" borderId="0" xfId="0" applyFont="1" applyFill="1" applyBorder="1" applyAlignment="1">
      <alignment horizontal="right"/>
    </xf>
    <xf numFmtId="164" fontId="21" fillId="25" borderId="0" xfId="0" applyNumberFormat="1" applyFont="1" applyFill="1" applyBorder="1" applyAlignment="1">
      <alignment horizontal="center"/>
    </xf>
    <xf numFmtId="164" fontId="15" fillId="25" borderId="0" xfId="40" applyNumberFormat="1" applyFont="1" applyFill="1" applyBorder="1" applyAlignment="1">
      <alignment horizontal="center" wrapText="1"/>
    </xf>
    <xf numFmtId="0" fontId="25" fillId="25" borderId="0" xfId="0" applyFont="1" applyFill="1" applyBorder="1" applyAlignment="1">
      <alignment horizontal="left"/>
    </xf>
    <xf numFmtId="0" fontId="19" fillId="25" borderId="0" xfId="0" applyFont="1" applyFill="1" applyBorder="1"/>
    <xf numFmtId="0" fontId="6" fillId="25" borderId="0" xfId="0" applyFont="1" applyFill="1" applyBorder="1"/>
    <xf numFmtId="0" fontId="22"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6" fillId="25" borderId="0" xfId="0" applyFont="1" applyFill="1" applyAlignment="1">
      <alignment readingOrder="1"/>
    </xf>
    <xf numFmtId="0" fontId="6" fillId="25" borderId="0" xfId="0" applyFont="1" applyFill="1" applyBorder="1" applyAlignment="1">
      <alignment readingOrder="1"/>
    </xf>
    <xf numFmtId="0" fontId="6" fillId="25" borderId="0" xfId="0" applyFont="1" applyFill="1" applyAlignment="1">
      <alignment readingOrder="2"/>
    </xf>
    <xf numFmtId="0" fontId="6" fillId="0" borderId="0" xfId="0" applyFont="1" applyAlignment="1">
      <alignment readingOrder="2"/>
    </xf>
    <xf numFmtId="0" fontId="15" fillId="25" borderId="0" xfId="0" applyFont="1" applyFill="1" applyBorder="1" applyAlignment="1">
      <alignment horizontal="center" vertical="top" readingOrder="1"/>
    </xf>
    <xf numFmtId="0" fontId="15" fillId="25" borderId="0" xfId="0" applyFont="1" applyFill="1" applyBorder="1" applyAlignment="1">
      <alignment horizontal="right" readingOrder="1"/>
    </xf>
    <xf numFmtId="0" fontId="15" fillId="25" borderId="0" xfId="0" applyFont="1" applyFill="1" applyBorder="1" applyAlignment="1">
      <alignment horizontal="justify" vertical="top" readingOrder="1"/>
    </xf>
    <xf numFmtId="0" fontId="14" fillId="25" borderId="0" xfId="0" applyFont="1" applyFill="1" applyBorder="1" applyAlignment="1">
      <alignment readingOrder="1"/>
    </xf>
    <xf numFmtId="0" fontId="14" fillId="24" borderId="0" xfId="40" applyFont="1" applyFill="1" applyBorder="1" applyAlignment="1">
      <alignment readingOrder="1"/>
    </xf>
    <xf numFmtId="0" fontId="15" fillId="25" borderId="0" xfId="0" applyFont="1" applyFill="1" applyBorder="1" applyAlignment="1">
      <alignment readingOrder="1"/>
    </xf>
    <xf numFmtId="0" fontId="14" fillId="25" borderId="0" xfId="0" applyFont="1" applyFill="1" applyBorder="1" applyAlignment="1">
      <alignment horizontal="center" readingOrder="1"/>
    </xf>
    <xf numFmtId="164" fontId="15" fillId="24" borderId="0" xfId="40" applyNumberFormat="1" applyFont="1" applyFill="1" applyBorder="1" applyAlignment="1">
      <alignment horizontal="center" readingOrder="1"/>
    </xf>
    <xf numFmtId="0" fontId="6" fillId="0" borderId="0" xfId="0" applyFont="1" applyAlignment="1">
      <alignment horizontal="right" readingOrder="2"/>
    </xf>
    <xf numFmtId="0" fontId="32" fillId="25" borderId="0" xfId="0" applyFont="1" applyFill="1" applyBorder="1"/>
    <xf numFmtId="0" fontId="14" fillId="24" borderId="0" xfId="40" applyFont="1" applyFill="1" applyBorder="1" applyAlignment="1">
      <alignment horizontal="left" indent="1"/>
    </xf>
    <xf numFmtId="0" fontId="15" fillId="25" borderId="0" xfId="0" applyFont="1" applyFill="1" applyBorder="1" applyAlignment="1">
      <alignment horizontal="center" vertical="center" readingOrder="1"/>
    </xf>
    <xf numFmtId="0" fontId="15" fillId="25" borderId="0" xfId="0" applyFont="1" applyFill="1" applyBorder="1" applyAlignment="1">
      <alignment vertical="center" readingOrder="1"/>
    </xf>
    <xf numFmtId="0" fontId="15" fillId="25" borderId="0" xfId="0" applyFont="1" applyFill="1" applyBorder="1" applyAlignment="1">
      <alignment horizontal="right" vertical="center" readingOrder="1"/>
    </xf>
    <xf numFmtId="0" fontId="33" fillId="25" borderId="0" xfId="0" applyFont="1" applyFill="1"/>
    <xf numFmtId="0" fontId="33" fillId="25" borderId="0" xfId="0" applyFont="1" applyFill="1" applyBorder="1"/>
    <xf numFmtId="0" fontId="34" fillId="25" borderId="0" xfId="0" applyFont="1" applyFill="1" applyBorder="1" applyAlignment="1">
      <alignment horizontal="left"/>
    </xf>
    <xf numFmtId="0" fontId="33" fillId="0" borderId="0" xfId="0" applyFont="1"/>
    <xf numFmtId="3" fontId="36" fillId="25" borderId="0" xfId="0" applyNumberFormat="1" applyFont="1" applyFill="1" applyBorder="1" applyAlignment="1">
      <alignment horizontal="center"/>
    </xf>
    <xf numFmtId="0" fontId="28" fillId="24" borderId="0" xfId="40" applyFont="1" applyFill="1" applyBorder="1"/>
    <xf numFmtId="0" fontId="0" fillId="0" borderId="0" xfId="0" applyFill="1"/>
    <xf numFmtId="164" fontId="0" fillId="25" borderId="0" xfId="0" applyNumberFormat="1" applyFill="1" applyBorder="1"/>
    <xf numFmtId="0" fontId="36" fillId="25" borderId="0" xfId="0" applyFont="1" applyFill="1" applyBorder="1" applyAlignment="1">
      <alignment horizontal="left"/>
    </xf>
    <xf numFmtId="3" fontId="38" fillId="25" borderId="0" xfId="0" applyNumberFormat="1" applyFont="1" applyFill="1" applyBorder="1" applyAlignment="1">
      <alignment horizontal="center"/>
    </xf>
    <xf numFmtId="3" fontId="36" fillId="25" borderId="0" xfId="0" applyNumberFormat="1" applyFont="1" applyFill="1" applyBorder="1" applyAlignment="1">
      <alignment horizontal="right"/>
    </xf>
    <xf numFmtId="0" fontId="33" fillId="25" borderId="0" xfId="0" applyFont="1" applyFill="1" applyAlignment="1">
      <alignment vertical="center"/>
    </xf>
    <xf numFmtId="0" fontId="36" fillId="25" borderId="0" xfId="0" applyFont="1" applyFill="1" applyBorder="1" applyAlignment="1">
      <alignment horizontal="left" vertical="center"/>
    </xf>
    <xf numFmtId="0" fontId="34" fillId="25" borderId="0" xfId="0" applyFont="1" applyFill="1" applyBorder="1" applyAlignment="1">
      <alignment horizontal="left" vertical="center"/>
    </xf>
    <xf numFmtId="3" fontId="36" fillId="25" borderId="0" xfId="0" applyNumberFormat="1" applyFont="1" applyFill="1" applyBorder="1" applyAlignment="1">
      <alignment horizontal="right" vertical="center"/>
    </xf>
    <xf numFmtId="0" fontId="33" fillId="0" borderId="0" xfId="0" applyFont="1" applyAlignment="1">
      <alignment vertical="center"/>
    </xf>
    <xf numFmtId="3" fontId="15" fillId="25" borderId="0" xfId="0" applyNumberFormat="1" applyFont="1" applyFill="1" applyBorder="1" applyAlignment="1">
      <alignment horizontal="right"/>
    </xf>
    <xf numFmtId="0" fontId="35" fillId="25" borderId="0" xfId="0" applyFont="1" applyFill="1" applyBorder="1"/>
    <xf numFmtId="0" fontId="30" fillId="25" borderId="0" xfId="0" applyFont="1" applyFill="1"/>
    <xf numFmtId="0" fontId="30" fillId="25" borderId="0" xfId="0" applyFont="1" applyFill="1" applyBorder="1"/>
    <xf numFmtId="0" fontId="30" fillId="0" borderId="0" xfId="0" applyFont="1"/>
    <xf numFmtId="3" fontId="19" fillId="25" borderId="0" xfId="0" applyNumberFormat="1" applyFont="1" applyFill="1"/>
    <xf numFmtId="0" fontId="32" fillId="24" borderId="0" xfId="40" applyFont="1" applyFill="1" applyBorder="1" applyAlignment="1">
      <alignment horizontal="left" vertical="center" indent="1"/>
    </xf>
    <xf numFmtId="3" fontId="19" fillId="25" borderId="0" xfId="0" applyNumberFormat="1" applyFont="1" applyFill="1" applyBorder="1" applyAlignment="1">
      <alignment horizontal="right"/>
    </xf>
    <xf numFmtId="0" fontId="16" fillId="25" borderId="0" xfId="0" applyFont="1" applyFill="1" applyBorder="1" applyAlignment="1">
      <alignment vertical="center"/>
    </xf>
    <xf numFmtId="0" fontId="37" fillId="25" borderId="0" xfId="0" applyFont="1" applyFill="1" applyBorder="1" applyAlignment="1">
      <alignment horizontal="justify" vertical="center" readingOrder="1"/>
    </xf>
    <xf numFmtId="0" fontId="35" fillId="25" borderId="0" xfId="0" applyFont="1" applyFill="1" applyBorder="1" applyAlignment="1">
      <alignment vertical="center"/>
    </xf>
    <xf numFmtId="3" fontId="15" fillId="25" borderId="0" xfId="0" applyNumberFormat="1" applyFont="1" applyFill="1" applyBorder="1"/>
    <xf numFmtId="3" fontId="19" fillId="25" borderId="0" xfId="0" applyNumberFormat="1" applyFont="1" applyFill="1" applyBorder="1"/>
    <xf numFmtId="3" fontId="6" fillId="25" borderId="0" xfId="0" applyNumberFormat="1" applyFont="1" applyFill="1" applyBorder="1"/>
    <xf numFmtId="0" fontId="18" fillId="25" borderId="0" xfId="0" applyFont="1" applyFill="1" applyBorder="1" applyAlignment="1">
      <alignment vertical="center"/>
    </xf>
    <xf numFmtId="0" fontId="7" fillId="25" borderId="0" xfId="0" applyFont="1" applyFill="1" applyBorder="1" applyAlignment="1">
      <alignment vertical="center"/>
    </xf>
    <xf numFmtId="0" fontId="33" fillId="25" borderId="0" xfId="0" applyFont="1" applyFill="1" applyBorder="1" applyAlignment="1">
      <alignment vertical="center"/>
    </xf>
    <xf numFmtId="164" fontId="15" fillId="26" borderId="0" xfId="40" applyNumberFormat="1" applyFont="1" applyFill="1" applyBorder="1" applyAlignment="1">
      <alignment horizontal="center" wrapText="1"/>
    </xf>
    <xf numFmtId="1" fontId="14" fillId="24" borderId="0" xfId="40" applyNumberFormat="1" applyFont="1" applyFill="1" applyBorder="1" applyAlignment="1">
      <alignment horizontal="center" wrapText="1"/>
    </xf>
    <xf numFmtId="1" fontId="14" fillId="24" borderId="12" xfId="40" applyNumberFormat="1" applyFont="1" applyFill="1" applyBorder="1" applyAlignment="1">
      <alignment horizontal="center" wrapText="1"/>
    </xf>
    <xf numFmtId="0" fontId="32" fillId="24" borderId="0" xfId="40" applyFont="1" applyFill="1" applyBorder="1"/>
    <xf numFmtId="167" fontId="15" fillId="24" borderId="0" xfId="40" applyNumberFormat="1" applyFont="1" applyFill="1" applyBorder="1" applyAlignment="1">
      <alignment horizontal="center" wrapText="1"/>
    </xf>
    <xf numFmtId="164" fontId="19" fillId="27" borderId="0" xfId="40" applyNumberFormat="1" applyFont="1" applyFill="1" applyBorder="1" applyAlignment="1">
      <alignment horizontal="center" wrapText="1"/>
    </xf>
    <xf numFmtId="3" fontId="15" fillId="27" borderId="0" xfId="40" applyNumberFormat="1" applyFont="1" applyFill="1" applyBorder="1" applyAlignment="1">
      <alignment horizontal="right" wrapText="1"/>
    </xf>
    <xf numFmtId="3" fontId="14" fillId="24" borderId="0" xfId="40" applyNumberFormat="1" applyFont="1" applyFill="1" applyBorder="1" applyAlignment="1">
      <alignment horizontal="right" wrapText="1"/>
    </xf>
    <xf numFmtId="0" fontId="32" fillId="24" borderId="0" xfId="40" applyFont="1" applyFill="1" applyBorder="1" applyAlignment="1">
      <alignment wrapText="1"/>
    </xf>
    <xf numFmtId="0" fontId="19" fillId="24" borderId="0" xfId="40" applyFont="1" applyFill="1" applyBorder="1"/>
    <xf numFmtId="0" fontId="45" fillId="24" borderId="0" xfId="40" applyFont="1" applyFill="1" applyBorder="1" applyAlignment="1">
      <alignment wrapText="1"/>
    </xf>
    <xf numFmtId="0" fontId="59" fillId="25" borderId="0" xfId="0" applyFont="1" applyFill="1"/>
    <xf numFmtId="0" fontId="0" fillId="0" borderId="0" xfId="0"/>
    <xf numFmtId="0" fontId="15" fillId="24" borderId="0" xfId="40" applyFont="1" applyFill="1" applyBorder="1" applyAlignment="1">
      <alignment horizontal="left"/>
    </xf>
    <xf numFmtId="0" fontId="19" fillId="24" borderId="0" xfId="40" applyFont="1" applyFill="1" applyBorder="1" applyAlignment="1">
      <alignment horizontal="left" indent="1"/>
    </xf>
    <xf numFmtId="0" fontId="14"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3" fillId="25" borderId="0" xfId="51" applyFont="1" applyFill="1" applyBorder="1"/>
    <xf numFmtId="49" fontId="14" fillId="25" borderId="12" xfId="51" applyNumberFormat="1" applyFont="1" applyFill="1" applyBorder="1" applyAlignment="1">
      <alignment horizontal="center" vertical="center" wrapText="1"/>
    </xf>
    <xf numFmtId="49" fontId="0" fillId="25" borderId="0" xfId="51" applyNumberFormat="1" applyFont="1" applyFill="1"/>
    <xf numFmtId="0" fontId="14" fillId="24" borderId="0" xfId="61" applyFont="1" applyFill="1" applyBorder="1" applyAlignment="1">
      <alignment horizontal="left" indent="1"/>
    </xf>
    <xf numFmtId="0" fontId="16" fillId="26" borderId="0" xfId="51" applyFont="1" applyFill="1"/>
    <xf numFmtId="0" fontId="15" fillId="24" borderId="0" xfId="61" applyFont="1" applyFill="1" applyBorder="1" applyAlignment="1">
      <alignment horizontal="left" indent="1"/>
    </xf>
    <xf numFmtId="4" fontId="15" fillId="27" borderId="0" xfId="61" applyNumberFormat="1" applyFont="1" applyFill="1" applyBorder="1" applyAlignment="1">
      <alignment horizontal="right" wrapText="1" indent="4"/>
    </xf>
    <xf numFmtId="0" fontId="16" fillId="0" borderId="0" xfId="51" applyFont="1"/>
    <xf numFmtId="0" fontId="27" fillId="26" borderId="0" xfId="51" applyFont="1" applyFill="1"/>
    <xf numFmtId="0" fontId="27" fillId="0" borderId="0" xfId="51" applyFont="1"/>
    <xf numFmtId="0" fontId="46" fillId="26" borderId="0" xfId="51" applyFont="1" applyFill="1" applyAlignment="1">
      <alignment horizontal="center"/>
    </xf>
    <xf numFmtId="0" fontId="46" fillId="0" borderId="0" xfId="51" applyFont="1" applyAlignment="1">
      <alignment horizontal="center"/>
    </xf>
    <xf numFmtId="0" fontId="5" fillId="26" borderId="0" xfId="51" applyFont="1" applyFill="1"/>
    <xf numFmtId="0" fontId="5" fillId="0" borderId="0" xfId="51" applyFont="1"/>
    <xf numFmtId="0" fontId="44" fillId="26" borderId="0" xfId="51" applyFont="1" applyFill="1"/>
    <xf numFmtId="0" fontId="44" fillId="0" borderId="0" xfId="51" applyFont="1"/>
    <xf numFmtId="0" fontId="67" fillId="26" borderId="0" xfId="51" applyFont="1" applyFill="1"/>
    <xf numFmtId="0" fontId="67" fillId="0" borderId="0" xfId="51" applyFont="1"/>
    <xf numFmtId="0" fontId="59" fillId="26" borderId="0" xfId="51" applyFont="1" applyFill="1"/>
    <xf numFmtId="0" fontId="59" fillId="25" borderId="0" xfId="51" applyFont="1" applyFill="1"/>
    <xf numFmtId="0" fontId="59" fillId="0" borderId="0" xfId="51" applyFont="1"/>
    <xf numFmtId="0" fontId="5" fillId="24" borderId="0" xfId="61" applyFont="1" applyFill="1" applyBorder="1" applyAlignment="1">
      <alignment horizontal="left" indent="1"/>
    </xf>
    <xf numFmtId="0" fontId="19" fillId="24" borderId="0" xfId="61" applyFont="1" applyFill="1" applyBorder="1" applyAlignment="1">
      <alignment horizontal="left" indent="1"/>
    </xf>
    <xf numFmtId="1" fontId="19" fillId="24" borderId="0" xfId="61" applyNumberFormat="1" applyFont="1" applyFill="1" applyBorder="1" applyAlignment="1">
      <alignment horizontal="center" wrapText="1"/>
    </xf>
    <xf numFmtId="165" fontId="19" fillId="24" borderId="0" xfId="61" applyNumberFormat="1" applyFont="1" applyFill="1" applyBorder="1" applyAlignment="1">
      <alignment horizontal="center" wrapText="1"/>
    </xf>
    <xf numFmtId="0" fontId="12" fillId="25" borderId="0" xfId="51" applyFont="1" applyFill="1"/>
    <xf numFmtId="0" fontId="12" fillId="0" borderId="0" xfId="51" applyFont="1"/>
    <xf numFmtId="0" fontId="37" fillId="24" borderId="0" xfId="61" applyFont="1" applyFill="1" applyBorder="1"/>
    <xf numFmtId="0" fontId="14" fillId="24" borderId="0" xfId="61" applyFont="1" applyFill="1" applyBorder="1"/>
    <xf numFmtId="0" fontId="5" fillId="25" borderId="0" xfId="62" applyFill="1"/>
    <xf numFmtId="0" fontId="5" fillId="0" borderId="0" xfId="62"/>
    <xf numFmtId="0" fontId="5" fillId="25" borderId="0" xfId="62" applyFill="1" applyBorder="1"/>
    <xf numFmtId="0" fontId="16" fillId="25" borderId="0" xfId="62" applyFont="1" applyFill="1" applyBorder="1"/>
    <xf numFmtId="0" fontId="5" fillId="25" borderId="0" xfId="62" applyFill="1" applyAlignment="1">
      <alignment vertical="center"/>
    </xf>
    <xf numFmtId="0" fontId="5" fillId="25" borderId="0" xfId="62" applyFill="1" applyBorder="1" applyAlignment="1">
      <alignment vertical="center"/>
    </xf>
    <xf numFmtId="0" fontId="5" fillId="0" borderId="0" xfId="62" applyAlignment="1">
      <alignment vertical="center"/>
    </xf>
    <xf numFmtId="0" fontId="15" fillId="25" borderId="0" xfId="62" applyFont="1" applyFill="1" applyBorder="1" applyAlignment="1">
      <alignment vertical="center"/>
    </xf>
    <xf numFmtId="0" fontId="13" fillId="25" borderId="0" xfId="62" applyFont="1" applyFill="1" applyBorder="1"/>
    <xf numFmtId="0" fontId="8" fillId="25" borderId="0" xfId="62" applyFont="1" applyFill="1" applyBorder="1"/>
    <xf numFmtId="0" fontId="15" fillId="25" borderId="0" xfId="62" applyFont="1" applyFill="1" applyBorder="1"/>
    <xf numFmtId="0" fontId="16" fillId="25" borderId="0" xfId="62" applyFont="1" applyFill="1"/>
    <xf numFmtId="0" fontId="16" fillId="0" borderId="0" xfId="62" applyFont="1"/>
    <xf numFmtId="167" fontId="15" fillId="25" borderId="0" xfId="62" applyNumberFormat="1" applyFont="1" applyFill="1" applyBorder="1" applyAlignment="1">
      <alignment horizontal="center"/>
    </xf>
    <xf numFmtId="167" fontId="15" fillId="25" borderId="0" xfId="62" applyNumberFormat="1" applyFont="1" applyFill="1" applyBorder="1" applyAlignment="1">
      <alignment horizontal="right" indent="2"/>
    </xf>
    <xf numFmtId="0" fontId="43" fillId="25" borderId="0" xfId="62" applyFont="1" applyFill="1" applyBorder="1" applyAlignment="1">
      <alignment horizontal="left" vertical="center"/>
    </xf>
    <xf numFmtId="0" fontId="6" fillId="25" borderId="0" xfId="62" applyFont="1" applyFill="1" applyBorder="1"/>
    <xf numFmtId="164" fontId="19" fillId="25" borderId="0" xfId="40" applyNumberFormat="1" applyFont="1" applyFill="1" applyBorder="1" applyAlignment="1">
      <alignment horizontal="right" wrapText="1"/>
    </xf>
    <xf numFmtId="3" fontId="19" fillId="25" borderId="0" xfId="40" applyNumberFormat="1" applyFont="1" applyFill="1" applyBorder="1" applyAlignment="1">
      <alignment horizontal="right" wrapText="1"/>
    </xf>
    <xf numFmtId="167" fontId="55" fillId="24" borderId="0" xfId="40" applyNumberFormat="1" applyFont="1" applyFill="1" applyBorder="1" applyAlignment="1">
      <alignment horizontal="center" wrapText="1"/>
    </xf>
    <xf numFmtId="164" fontId="14" fillId="24" borderId="0" xfId="40" applyNumberFormat="1" applyFont="1" applyFill="1" applyBorder="1" applyAlignment="1">
      <alignment horizontal="right" wrapText="1" indent="2"/>
    </xf>
    <xf numFmtId="0" fontId="19" fillId="24" borderId="0" xfId="40" applyFont="1" applyFill="1" applyBorder="1" applyAlignment="1">
      <alignment vertical="top" wrapText="1"/>
    </xf>
    <xf numFmtId="0" fontId="19" fillId="0" borderId="0" xfId="40" applyFont="1" applyFill="1" applyBorder="1" applyAlignment="1">
      <alignment vertical="top" wrapText="1"/>
    </xf>
    <xf numFmtId="0" fontId="48" fillId="25" borderId="0" xfId="62" applyFont="1" applyFill="1"/>
    <xf numFmtId="0" fontId="48" fillId="25" borderId="0" xfId="62" applyFont="1" applyFill="1" applyBorder="1"/>
    <xf numFmtId="0" fontId="48" fillId="0" borderId="0" xfId="62" applyFont="1"/>
    <xf numFmtId="0" fontId="5" fillId="25" borderId="0" xfId="62" applyFill="1" applyBorder="1" applyAlignment="1"/>
    <xf numFmtId="164" fontId="19" fillId="26" borderId="0" xfId="40" applyNumberFormat="1" applyFont="1" applyFill="1" applyBorder="1" applyAlignment="1">
      <alignment horizontal="right" wrapText="1"/>
    </xf>
    <xf numFmtId="0" fontId="59" fillId="25" borderId="0" xfId="62" applyFont="1" applyFill="1"/>
    <xf numFmtId="0" fontId="59" fillId="25" borderId="0" xfId="62" applyFont="1" applyFill="1" applyBorder="1" applyAlignment="1">
      <alignment vertical="center"/>
    </xf>
    <xf numFmtId="3" fontId="14" fillId="25" borderId="0" xfId="62" applyNumberFormat="1" applyFont="1" applyFill="1" applyBorder="1" applyAlignment="1">
      <alignment horizontal="right" indent="2"/>
    </xf>
    <xf numFmtId="3" fontId="15" fillId="25" borderId="0" xfId="62" applyNumberFormat="1" applyFont="1" applyFill="1" applyBorder="1" applyAlignment="1">
      <alignment horizontal="right" indent="2"/>
    </xf>
    <xf numFmtId="0" fontId="59" fillId="0" borderId="0" xfId="62" applyFont="1" applyAlignment="1"/>
    <xf numFmtId="0" fontId="59" fillId="25" borderId="0" xfId="62" applyFont="1" applyFill="1" applyAlignment="1"/>
    <xf numFmtId="0" fontId="59" fillId="25" borderId="0" xfId="62" applyFont="1" applyFill="1" applyBorder="1" applyAlignment="1"/>
    <xf numFmtId="3" fontId="21" fillId="25" borderId="0" xfId="62" applyNumberFormat="1" applyFont="1" applyFill="1" applyBorder="1" applyAlignment="1">
      <alignment horizontal="right"/>
    </xf>
    <xf numFmtId="0" fontId="59" fillId="0" borderId="0" xfId="62" applyFont="1"/>
    <xf numFmtId="0" fontId="59" fillId="25" borderId="0" xfId="62" applyFont="1" applyFill="1" applyBorder="1"/>
    <xf numFmtId="0" fontId="15" fillId="25" borderId="0" xfId="0" applyNumberFormat="1" applyFont="1" applyFill="1" applyBorder="1" applyAlignment="1"/>
    <xf numFmtId="0" fontId="15" fillId="25" borderId="0" xfId="62" applyFont="1" applyFill="1" applyBorder="1" applyAlignment="1">
      <alignment horizontal="right"/>
    </xf>
    <xf numFmtId="0" fontId="12" fillId="25" borderId="0" xfId="63" applyFont="1" applyFill="1" applyBorder="1" applyAlignment="1">
      <alignment horizontal="left"/>
    </xf>
    <xf numFmtId="0" fontId="14" fillId="24" borderId="0" xfId="40" applyFont="1" applyFill="1" applyBorder="1"/>
    <xf numFmtId="0" fontId="5" fillId="25" borderId="0" xfId="63" applyFill="1" applyAlignment="1"/>
    <xf numFmtId="0" fontId="5" fillId="0" borderId="0" xfId="63" applyAlignment="1"/>
    <xf numFmtId="0" fontId="5" fillId="25" borderId="0" xfId="63" applyFill="1" applyBorder="1" applyAlignment="1"/>
    <xf numFmtId="0" fontId="5" fillId="25" borderId="0" xfId="63" applyFill="1" applyBorder="1"/>
    <xf numFmtId="3" fontId="19" fillId="26" borderId="0" xfId="40" applyNumberFormat="1" applyFont="1" applyFill="1" applyBorder="1" applyAlignment="1">
      <alignment horizontal="right" wrapText="1"/>
    </xf>
    <xf numFmtId="167" fontId="19" fillId="26" borderId="0" xfId="40" applyNumberFormat="1" applyFont="1" applyFill="1" applyBorder="1" applyAlignment="1">
      <alignment horizontal="right" wrapText="1"/>
    </xf>
    <xf numFmtId="0" fontId="15" fillId="25" borderId="0" xfId="0" applyFont="1" applyFill="1" applyBorder="1" applyAlignment="1"/>
    <xf numFmtId="0" fontId="12" fillId="25" borderId="0" xfId="62" applyFont="1" applyFill="1" applyBorder="1" applyAlignment="1">
      <alignment horizontal="right"/>
    </xf>
    <xf numFmtId="164" fontId="54" fillId="27" borderId="0" xfId="40" applyNumberFormat="1" applyFont="1" applyFill="1" applyBorder="1" applyAlignment="1">
      <alignment horizontal="center" wrapText="1"/>
    </xf>
    <xf numFmtId="165" fontId="49" fillId="26" borderId="0" xfId="40" applyNumberFormat="1" applyFont="1" applyFill="1" applyBorder="1" applyAlignment="1">
      <alignment horizontal="center" wrapText="1"/>
    </xf>
    <xf numFmtId="165" fontId="15" fillId="26" borderId="0" xfId="40" applyNumberFormat="1" applyFont="1" applyFill="1" applyBorder="1" applyAlignment="1">
      <alignment horizontal="center" wrapText="1"/>
    </xf>
    <xf numFmtId="165" fontId="15" fillId="27" borderId="0" xfId="40" applyNumberFormat="1" applyFont="1" applyFill="1" applyBorder="1" applyAlignment="1">
      <alignment horizontal="center" wrapText="1"/>
    </xf>
    <xf numFmtId="1" fontId="15" fillId="25" borderId="0" xfId="62" applyNumberFormat="1" applyFont="1" applyFill="1" applyBorder="1" applyAlignment="1">
      <alignment horizontal="center"/>
    </xf>
    <xf numFmtId="0" fontId="19" fillId="24" borderId="0" xfId="40" applyFont="1" applyFill="1" applyBorder="1" applyAlignment="1">
      <alignment vertical="center"/>
    </xf>
    <xf numFmtId="0" fontId="56" fillId="25" borderId="0" xfId="62" applyFont="1" applyFill="1" applyBorder="1"/>
    <xf numFmtId="0" fontId="14" fillId="24" borderId="0" xfId="40" applyFont="1" applyFill="1" applyBorder="1" applyAlignment="1"/>
    <xf numFmtId="3" fontId="55" fillId="25" borderId="0" xfId="62" applyNumberFormat="1" applyFont="1" applyFill="1" applyBorder="1" applyAlignment="1">
      <alignment horizontal="right"/>
    </xf>
    <xf numFmtId="0" fontId="52" fillId="25" borderId="0" xfId="62" applyFont="1" applyFill="1" applyBorder="1"/>
    <xf numFmtId="0" fontId="56" fillId="25" borderId="0" xfId="62" applyFont="1" applyFill="1" applyBorder="1" applyAlignment="1">
      <alignment vertical="center"/>
    </xf>
    <xf numFmtId="0" fontId="14" fillId="24" borderId="0" xfId="40" applyFont="1" applyFill="1" applyBorder="1" applyAlignment="1">
      <alignment horizontal="center" vertical="center"/>
    </xf>
    <xf numFmtId="2" fontId="15" fillId="24" borderId="0" xfId="40" applyNumberFormat="1" applyFont="1" applyFill="1" applyBorder="1" applyAlignment="1">
      <alignment horizontal="center" wrapText="1"/>
    </xf>
    <xf numFmtId="165" fontId="21" fillId="24" borderId="0" xfId="58" applyNumberFormat="1" applyFont="1" applyFill="1" applyBorder="1" applyAlignment="1">
      <alignment horizontal="center" wrapText="1"/>
    </xf>
    <xf numFmtId="49" fontId="19" fillId="24" borderId="0" xfId="40" applyNumberFormat="1" applyFont="1" applyFill="1" applyBorder="1" applyAlignment="1">
      <alignment horizontal="center" vertical="center" wrapText="1"/>
    </xf>
    <xf numFmtId="3" fontId="19" fillId="24" borderId="0" xfId="40" applyNumberFormat="1" applyFont="1" applyFill="1" applyBorder="1" applyAlignment="1">
      <alignment horizontal="center" wrapText="1"/>
    </xf>
    <xf numFmtId="49" fontId="5" fillId="25" borderId="0" xfId="62" applyNumberFormat="1" applyFill="1" applyBorder="1" applyAlignment="1">
      <alignment vertical="center"/>
    </xf>
    <xf numFmtId="49" fontId="15" fillId="25" borderId="0" xfId="62" applyNumberFormat="1" applyFont="1" applyFill="1" applyBorder="1" applyAlignment="1">
      <alignment vertical="center"/>
    </xf>
    <xf numFmtId="165" fontId="21" fillId="24" borderId="0" xfId="40" applyNumberFormat="1" applyFont="1" applyFill="1" applyBorder="1" applyAlignment="1">
      <alignment horizontal="center" vertical="center" wrapText="1"/>
    </xf>
    <xf numFmtId="165" fontId="15" fillId="27" borderId="0" xfId="40" applyNumberFormat="1" applyFont="1" applyFill="1" applyBorder="1" applyAlignment="1">
      <alignment horizontal="left" wrapText="1"/>
    </xf>
    <xf numFmtId="0" fontId="44" fillId="0" borderId="0" xfId="51" applyFont="1" applyAlignment="1">
      <alignment horizontal="left"/>
    </xf>
    <xf numFmtId="0" fontId="14" fillId="24" borderId="0" xfId="40" applyFont="1" applyFill="1" applyBorder="1" applyAlignment="1">
      <alignment horizontal="left"/>
    </xf>
    <xf numFmtId="0" fontId="15" fillId="25" borderId="0" xfId="63" applyFont="1" applyFill="1" applyBorder="1" applyAlignment="1">
      <alignment horizontal="center" vertical="center" wrapText="1"/>
    </xf>
    <xf numFmtId="0" fontId="15" fillId="0" borderId="0" xfId="63" applyFont="1" applyBorder="1" applyAlignment="1">
      <alignment horizontal="center" vertical="center" wrapText="1"/>
    </xf>
    <xf numFmtId="0" fontId="5" fillId="28" borderId="0" xfId="63" applyFont="1" applyFill="1" applyBorder="1" applyAlignment="1">
      <alignment horizontal="center"/>
    </xf>
    <xf numFmtId="0" fontId="5" fillId="25" borderId="0" xfId="63" applyFont="1" applyFill="1" applyBorder="1"/>
    <xf numFmtId="0" fontId="20" fillId="25" borderId="0" xfId="0" applyFont="1" applyFill="1" applyBorder="1" applyAlignment="1"/>
    <xf numFmtId="164" fontId="25" fillId="24" borderId="0" xfId="40" applyNumberFormat="1" applyFont="1" applyFill="1" applyBorder="1" applyAlignment="1">
      <alignment wrapText="1"/>
    </xf>
    <xf numFmtId="164" fontId="20" fillId="24" borderId="0" xfId="40" applyNumberFormat="1" applyFont="1" applyFill="1" applyBorder="1" applyAlignment="1">
      <alignment wrapText="1"/>
    </xf>
    <xf numFmtId="0" fontId="14" fillId="25" borderId="0" xfId="0" applyFont="1" applyFill="1" applyBorder="1" applyAlignment="1">
      <alignment horizontal="justify" vertical="center" readingOrder="1"/>
    </xf>
    <xf numFmtId="0" fontId="15" fillId="25" borderId="0" xfId="0" applyFont="1" applyFill="1" applyBorder="1" applyAlignment="1">
      <alignment horizontal="justify" vertical="center" readingOrder="1"/>
    </xf>
    <xf numFmtId="0" fontId="12"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17" fillId="30" borderId="20" xfId="0" applyFont="1" applyFill="1" applyBorder="1" applyAlignment="1">
      <alignment horizontal="center" vertical="center"/>
    </xf>
    <xf numFmtId="0" fontId="14" fillId="25" borderId="18" xfId="0" applyFont="1" applyFill="1" applyBorder="1" applyAlignment="1">
      <alignment horizontal="right"/>
    </xf>
    <xf numFmtId="0" fontId="73" fillId="24" borderId="0" xfId="40" applyFont="1" applyFill="1" applyBorder="1"/>
    <xf numFmtId="0" fontId="12" fillId="25" borderId="23" xfId="0" applyFont="1" applyFill="1" applyBorder="1" applyAlignment="1">
      <alignment horizontal="left"/>
    </xf>
    <xf numFmtId="0" fontId="12"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59" fillId="25" borderId="20" xfId="0" applyFont="1" applyFill="1" applyBorder="1"/>
    <xf numFmtId="0" fontId="74" fillId="25" borderId="0" xfId="62" applyFont="1" applyFill="1" applyBorder="1"/>
    <xf numFmtId="0" fontId="44" fillId="25" borderId="0" xfId="62" applyFont="1" applyFill="1" applyBorder="1" applyAlignment="1">
      <alignment horizontal="left"/>
    </xf>
    <xf numFmtId="0" fontId="5" fillId="25" borderId="18" xfId="62" applyFill="1" applyBorder="1"/>
    <xf numFmtId="0" fontId="5" fillId="25" borderId="22" xfId="62" applyFill="1" applyBorder="1"/>
    <xf numFmtId="0" fontId="5" fillId="25" borderId="21" xfId="62" applyFill="1" applyBorder="1"/>
    <xf numFmtId="0" fontId="5" fillId="25" borderId="19" xfId="62" applyFill="1" applyBorder="1"/>
    <xf numFmtId="0" fontId="16" fillId="0" borderId="0" xfId="62" applyFont="1" applyBorder="1"/>
    <xf numFmtId="0" fontId="59" fillId="0" borderId="0" xfId="62" applyFont="1" applyBorder="1" applyAlignment="1"/>
    <xf numFmtId="0" fontId="5" fillId="25" borderId="19" xfId="62" applyFill="1" applyBorder="1" applyAlignment="1"/>
    <xf numFmtId="0" fontId="27" fillId="25" borderId="0" xfId="62" applyFont="1" applyFill="1" applyBorder="1"/>
    <xf numFmtId="0" fontId="14" fillId="25" borderId="18" xfId="63" applyFont="1" applyFill="1" applyBorder="1" applyAlignment="1">
      <alignment horizontal="left"/>
    </xf>
    <xf numFmtId="0" fontId="9" fillId="25" borderId="21" xfId="63" applyFont="1" applyFill="1" applyBorder="1"/>
    <xf numFmtId="0" fontId="9" fillId="25" borderId="19" xfId="63" applyFont="1" applyFill="1" applyBorder="1"/>
    <xf numFmtId="0" fontId="5" fillId="25" borderId="18" xfId="62" applyFill="1" applyBorder="1" applyAlignment="1">
      <alignment horizontal="left"/>
    </xf>
    <xf numFmtId="0" fontId="12" fillId="25" borderId="23" xfId="62" applyFont="1" applyFill="1" applyBorder="1" applyAlignment="1">
      <alignment horizontal="left"/>
    </xf>
    <xf numFmtId="0" fontId="5" fillId="25" borderId="20" xfId="62" applyFill="1" applyBorder="1"/>
    <xf numFmtId="0" fontId="5" fillId="25" borderId="20" xfId="62" applyFill="1" applyBorder="1" applyAlignment="1">
      <alignment vertical="center"/>
    </xf>
    <xf numFmtId="49" fontId="5" fillId="25" borderId="20" xfId="62" applyNumberFormat="1" applyFill="1" applyBorder="1" applyAlignment="1">
      <alignment vertical="center"/>
    </xf>
    <xf numFmtId="0" fontId="16" fillId="25" borderId="20" xfId="62" applyFont="1" applyFill="1" applyBorder="1"/>
    <xf numFmtId="0" fontId="17" fillId="31" borderId="20" xfId="62" applyFont="1" applyFill="1" applyBorder="1" applyAlignment="1">
      <alignment horizontal="center" vertical="center"/>
    </xf>
    <xf numFmtId="0" fontId="73" fillId="24" borderId="0" xfId="40" applyFont="1" applyFill="1" applyBorder="1" applyAlignment="1">
      <alignment horizontal="left" indent="1"/>
    </xf>
    <xf numFmtId="0" fontId="75" fillId="25" borderId="0" xfId="62" applyFont="1" applyFill="1" applyBorder="1"/>
    <xf numFmtId="3" fontId="85" fillId="25" borderId="0" xfId="62" applyNumberFormat="1" applyFont="1" applyFill="1" applyBorder="1" applyAlignment="1">
      <alignment horizontal="right"/>
    </xf>
    <xf numFmtId="167" fontId="76" fillId="25" borderId="0" xfId="62" applyNumberFormat="1" applyFont="1" applyFill="1" applyBorder="1" applyAlignment="1">
      <alignment horizontal="center"/>
    </xf>
    <xf numFmtId="167" fontId="76" fillId="25" borderId="0" xfId="62" applyNumberFormat="1" applyFont="1" applyFill="1" applyBorder="1" applyAlignment="1">
      <alignment horizontal="right" indent="2"/>
    </xf>
    <xf numFmtId="167" fontId="73" fillId="24" borderId="0" xfId="40" applyNumberFormat="1" applyFont="1" applyFill="1" applyBorder="1" applyAlignment="1">
      <alignment horizontal="center" wrapText="1"/>
    </xf>
    <xf numFmtId="0" fontId="76" fillId="25" borderId="0" xfId="62" applyFont="1" applyFill="1" applyBorder="1"/>
    <xf numFmtId="165" fontId="73" fillId="24" borderId="0" xfId="58" applyNumberFormat="1" applyFont="1" applyFill="1" applyBorder="1" applyAlignment="1">
      <alignment horizontal="center" wrapText="1"/>
    </xf>
    <xf numFmtId="167" fontId="76" fillId="24" borderId="0" xfId="40" applyNumberFormat="1" applyFont="1" applyFill="1" applyBorder="1" applyAlignment="1">
      <alignment horizontal="center" wrapText="1"/>
    </xf>
    <xf numFmtId="0" fontId="44" fillId="26" borderId="31" xfId="62" applyFont="1" applyFill="1" applyBorder="1" applyAlignment="1">
      <alignment vertical="center"/>
    </xf>
    <xf numFmtId="0" fontId="5" fillId="26" borderId="32" xfId="62" applyFont="1" applyFill="1" applyBorder="1" applyAlignment="1">
      <alignment vertical="center"/>
    </xf>
    <xf numFmtId="0" fontId="5" fillId="26" borderId="33" xfId="62" applyFont="1" applyFill="1" applyBorder="1" applyAlignment="1">
      <alignment vertical="center"/>
    </xf>
    <xf numFmtId="0" fontId="44" fillId="26" borderId="32" xfId="62" applyFont="1" applyFill="1" applyBorder="1" applyAlignment="1">
      <alignment vertical="center"/>
    </xf>
    <xf numFmtId="0" fontId="44" fillId="26" borderId="33" xfId="62" applyFont="1" applyFill="1" applyBorder="1" applyAlignment="1">
      <alignment vertical="center"/>
    </xf>
    <xf numFmtId="0" fontId="17" fillId="31" borderId="19" xfId="62" applyFont="1" applyFill="1" applyBorder="1" applyAlignment="1">
      <alignment horizontal="center" vertical="center"/>
    </xf>
    <xf numFmtId="0" fontId="0" fillId="0" borderId="18" xfId="0" applyBorder="1"/>
    <xf numFmtId="0" fontId="5" fillId="32" borderId="0" xfId="62" applyFill="1"/>
    <xf numFmtId="0" fontId="12" fillId="32" borderId="0" xfId="62" applyFont="1" applyFill="1" applyBorder="1" applyAlignment="1"/>
    <xf numFmtId="0" fontId="13" fillId="32" borderId="0" xfId="62" applyFont="1" applyFill="1" applyBorder="1" applyAlignment="1">
      <alignment horizontal="justify" vertical="top" wrapText="1"/>
    </xf>
    <xf numFmtId="0" fontId="5" fillId="32" borderId="0" xfId="62" applyFill="1" applyBorder="1"/>
    <xf numFmtId="0" fontId="92" fillId="32" borderId="0" xfId="62" applyFont="1" applyFill="1" applyBorder="1" applyAlignment="1">
      <alignment horizontal="right"/>
    </xf>
    <xf numFmtId="0" fontId="13" fillId="33" borderId="0" xfId="62" applyFont="1" applyFill="1" applyBorder="1" applyAlignment="1">
      <alignment horizontal="justify" vertical="top" wrapText="1"/>
    </xf>
    <xf numFmtId="0" fontId="5" fillId="33" borderId="0" xfId="62" applyFill="1" applyBorder="1"/>
    <xf numFmtId="0" fontId="19" fillId="33" borderId="0" xfId="62" applyFont="1" applyFill="1" applyBorder="1" applyAlignment="1">
      <alignment horizontal="right"/>
    </xf>
    <xf numFmtId="0" fontId="5" fillId="0" borderId="0" xfId="62" applyAlignment="1">
      <alignment horizontal="right"/>
    </xf>
    <xf numFmtId="0" fontId="5" fillId="33" borderId="0" xfId="62" applyFill="1"/>
    <xf numFmtId="0" fontId="23" fillId="33" borderId="0" xfId="62" applyFont="1" applyFill="1" applyBorder="1" applyAlignment="1">
      <alignment horizontal="center" vertical="center"/>
    </xf>
    <xf numFmtId="0" fontId="6" fillId="33" borderId="0" xfId="62" applyFont="1" applyFill="1" applyBorder="1"/>
    <xf numFmtId="164" fontId="21" fillId="33" borderId="0" xfId="62" applyNumberFormat="1" applyFont="1" applyFill="1" applyBorder="1" applyAlignment="1">
      <alignment horizontal="center"/>
    </xf>
    <xf numFmtId="164" fontId="15" fillId="33" borderId="0" xfId="40" applyNumberFormat="1" applyFont="1" applyFill="1" applyBorder="1" applyAlignment="1">
      <alignment horizontal="center" wrapText="1"/>
    </xf>
    <xf numFmtId="164" fontId="15" fillId="34" borderId="0" xfId="40" applyNumberFormat="1" applyFont="1" applyFill="1" applyBorder="1" applyAlignment="1">
      <alignment horizontal="center" wrapText="1"/>
    </xf>
    <xf numFmtId="0" fontId="15" fillId="33" borderId="0" xfId="62" applyFont="1" applyFill="1" applyBorder="1"/>
    <xf numFmtId="0" fontId="14" fillId="33" borderId="0" xfId="62" applyFont="1" applyFill="1" applyBorder="1" applyAlignment="1">
      <alignment horizontal="center"/>
    </xf>
    <xf numFmtId="0" fontId="5" fillId="33" borderId="0" xfId="62" applyFill="1" applyAlignment="1">
      <alignment horizontal="center" vertical="center"/>
    </xf>
    <xf numFmtId="0" fontId="13" fillId="35" borderId="0" xfId="62" applyFont="1" applyFill="1" applyBorder="1" applyAlignment="1">
      <alignment horizontal="justify" vertical="top" wrapText="1"/>
    </xf>
    <xf numFmtId="0" fontId="13" fillId="36" borderId="0" xfId="62" applyFont="1" applyFill="1" applyBorder="1" applyAlignment="1">
      <alignment horizontal="justify" vertical="top" wrapText="1"/>
    </xf>
    <xf numFmtId="0" fontId="15" fillId="36" borderId="0" xfId="62" applyFont="1" applyFill="1" applyBorder="1"/>
    <xf numFmtId="0" fontId="13" fillId="36" borderId="0" xfId="62" applyFont="1" applyFill="1" applyBorder="1"/>
    <xf numFmtId="0" fontId="5" fillId="36" borderId="0" xfId="62" applyFill="1"/>
    <xf numFmtId="0" fontId="5" fillId="36" borderId="0" xfId="62" applyFill="1" applyBorder="1"/>
    <xf numFmtId="0" fontId="5" fillId="36" borderId="0" xfId="62" applyFill="1" applyAlignment="1">
      <alignment vertical="center"/>
    </xf>
    <xf numFmtId="164" fontId="15" fillId="36" borderId="0" xfId="40" applyNumberFormat="1" applyFont="1" applyFill="1" applyBorder="1" applyAlignment="1">
      <alignment horizontal="center" wrapText="1"/>
    </xf>
    <xf numFmtId="164" fontId="14" fillId="36" borderId="0" xfId="40" applyNumberFormat="1" applyFont="1" applyFill="1" applyBorder="1" applyAlignment="1">
      <alignment horizontal="left" wrapText="1"/>
    </xf>
    <xf numFmtId="0" fontId="15" fillId="36" borderId="0" xfId="62" applyFont="1" applyFill="1" applyBorder="1" applyAlignment="1">
      <alignment vertical="center"/>
    </xf>
    <xf numFmtId="164" fontId="31" fillId="36" borderId="0" xfId="40" applyNumberFormat="1" applyFont="1" applyFill="1" applyBorder="1" applyAlignment="1">
      <alignment horizontal="left" vertical="center" wrapText="1"/>
    </xf>
    <xf numFmtId="0" fontId="16" fillId="36" borderId="0" xfId="62" applyFont="1" applyFill="1" applyBorder="1"/>
    <xf numFmtId="0" fontId="15" fillId="36" borderId="0" xfId="62" applyFont="1" applyFill="1" applyBorder="1" applyAlignment="1">
      <alignment vertical="center" wrapText="1"/>
    </xf>
    <xf numFmtId="0" fontId="31" fillId="36" borderId="0" xfId="62" applyFont="1" applyFill="1" applyBorder="1" applyAlignment="1">
      <alignment vertical="center"/>
    </xf>
    <xf numFmtId="0" fontId="5" fillId="36" borderId="38" xfId="62" applyFill="1" applyBorder="1"/>
    <xf numFmtId="0" fontId="15" fillId="36" borderId="38" xfId="62" applyFont="1" applyFill="1" applyBorder="1"/>
    <xf numFmtId="0" fontId="15" fillId="36" borderId="0" xfId="62" applyFont="1" applyFill="1" applyBorder="1" applyAlignment="1">
      <alignment horizontal="justify" vertical="top"/>
    </xf>
    <xf numFmtId="0" fontId="6" fillId="36" borderId="0" xfId="62" applyFont="1" applyFill="1" applyBorder="1"/>
    <xf numFmtId="164" fontId="21" fillId="36" borderId="0" xfId="62" applyNumberFormat="1" applyFont="1" applyFill="1" applyBorder="1" applyAlignment="1">
      <alignment horizontal="center"/>
    </xf>
    <xf numFmtId="0" fontId="13" fillId="36" borderId="38" xfId="62" applyFont="1" applyFill="1" applyBorder="1" applyAlignment="1">
      <alignment horizontal="justify" vertical="top" wrapText="1"/>
    </xf>
    <xf numFmtId="0" fontId="13" fillId="36" borderId="0" xfId="62" applyFont="1" applyFill="1" applyBorder="1" applyAlignment="1">
      <alignment horizontal="justify" vertical="center" wrapText="1"/>
    </xf>
    <xf numFmtId="0" fontId="27" fillId="36" borderId="38" xfId="62" applyFont="1" applyFill="1" applyBorder="1"/>
    <xf numFmtId="0" fontId="93" fillId="38" borderId="0" xfId="62" applyFont="1" applyFill="1" applyBorder="1" applyAlignment="1">
      <alignment horizontal="center" vertical="center"/>
    </xf>
    <xf numFmtId="0" fontId="5" fillId="36" borderId="39" xfId="62" applyFill="1" applyBorder="1"/>
    <xf numFmtId="0" fontId="5" fillId="31" borderId="30" xfId="62" applyFill="1" applyBorder="1"/>
    <xf numFmtId="0" fontId="5" fillId="30" borderId="14" xfId="62" applyFill="1" applyBorder="1"/>
    <xf numFmtId="0" fontId="5" fillId="36" borderId="40" xfId="62" applyFill="1" applyBorder="1"/>
    <xf numFmtId="0" fontId="5" fillId="36" borderId="14" xfId="62" applyFill="1" applyBorder="1"/>
    <xf numFmtId="0" fontId="0" fillId="0" borderId="41" xfId="0" applyFill="1" applyBorder="1"/>
    <xf numFmtId="164" fontId="20" fillId="24" borderId="43" xfId="40" applyNumberFormat="1" applyFont="1" applyFill="1" applyBorder="1" applyAlignment="1">
      <alignment horizontal="left" wrapText="1"/>
    </xf>
    <xf numFmtId="164" fontId="20" fillId="24" borderId="18" xfId="40" applyNumberFormat="1" applyFont="1" applyFill="1" applyBorder="1" applyAlignment="1">
      <alignment horizontal="left" wrapText="1"/>
    </xf>
    <xf numFmtId="164" fontId="15" fillId="24" borderId="18" xfId="40" applyNumberFormat="1" applyFont="1" applyFill="1" applyBorder="1" applyAlignment="1">
      <alignment horizontal="center" wrapText="1"/>
    </xf>
    <xf numFmtId="0" fontId="15" fillId="25" borderId="22" xfId="0" applyFont="1" applyFill="1" applyBorder="1"/>
    <xf numFmtId="0" fontId="15" fillId="25" borderId="21" xfId="0" applyFont="1" applyFill="1" applyBorder="1"/>
    <xf numFmtId="0" fontId="15" fillId="25" borderId="19" xfId="0" applyFont="1" applyFill="1" applyBorder="1"/>
    <xf numFmtId="164" fontId="15" fillId="24" borderId="19" xfId="40" applyNumberFormat="1" applyFont="1" applyFill="1" applyBorder="1" applyAlignment="1">
      <alignment horizontal="center" wrapText="1"/>
    </xf>
    <xf numFmtId="164" fontId="15" fillId="24" borderId="41" xfId="40" applyNumberFormat="1" applyFont="1" applyFill="1" applyBorder="1" applyAlignment="1">
      <alignment horizontal="center" readingOrder="1"/>
    </xf>
    <xf numFmtId="0" fontId="15" fillId="25" borderId="18" xfId="0" applyFont="1" applyFill="1" applyBorder="1" applyAlignment="1">
      <alignment readingOrder="1"/>
    </xf>
    <xf numFmtId="164" fontId="15" fillId="24" borderId="18" xfId="40" applyNumberFormat="1" applyFont="1" applyFill="1" applyBorder="1" applyAlignment="1">
      <alignment horizontal="center" readingOrder="1"/>
    </xf>
    <xf numFmtId="0" fontId="14" fillId="24" borderId="42" xfId="40" applyFont="1" applyFill="1" applyBorder="1" applyAlignment="1">
      <alignment horizontal="right" readingOrder="1"/>
    </xf>
    <xf numFmtId="0" fontId="15" fillId="25" borderId="23" xfId="0" applyFont="1" applyFill="1" applyBorder="1" applyAlignment="1">
      <alignment readingOrder="1"/>
    </xf>
    <xf numFmtId="0" fontId="20" fillId="25" borderId="20" xfId="0" applyFont="1" applyFill="1" applyBorder="1" applyAlignment="1">
      <alignment horizontal="left" indent="1" readingOrder="1"/>
    </xf>
    <xf numFmtId="164" fontId="15" fillId="24" borderId="23" xfId="40" applyNumberFormat="1" applyFont="1" applyFill="1" applyBorder="1" applyAlignment="1">
      <alignment horizontal="center" readingOrder="1"/>
    </xf>
    <xf numFmtId="164" fontId="15" fillId="24" borderId="22" xfId="40" applyNumberFormat="1" applyFont="1" applyFill="1" applyBorder="1" applyAlignment="1">
      <alignment horizontal="center" readingOrder="1"/>
    </xf>
    <xf numFmtId="164" fontId="15" fillId="24" borderId="20" xfId="40" applyNumberFormat="1" applyFont="1" applyFill="1" applyBorder="1" applyAlignment="1">
      <alignment horizontal="center" readingOrder="1"/>
    </xf>
    <xf numFmtId="0" fontId="0" fillId="0" borderId="0" xfId="0" applyBorder="1" applyAlignment="1">
      <alignment readingOrder="2"/>
    </xf>
    <xf numFmtId="0" fontId="12"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6" fillId="25" borderId="19" xfId="0" applyFont="1" applyFill="1" applyBorder="1" applyAlignment="1">
      <alignment readingOrder="1"/>
    </xf>
    <xf numFmtId="0" fontId="12" fillId="25" borderId="0" xfId="0" applyFont="1" applyFill="1" applyBorder="1" applyAlignment="1">
      <alignment horizontal="left" readingOrder="1"/>
    </xf>
    <xf numFmtId="0" fontId="0" fillId="36" borderId="0" xfId="0" applyFill="1"/>
    <xf numFmtId="0" fontId="0" fillId="36" borderId="0" xfId="0" applyFill="1" applyBorder="1"/>
    <xf numFmtId="0" fontId="15" fillId="36" borderId="0" xfId="0" applyFont="1" applyFill="1" applyBorder="1"/>
    <xf numFmtId="0" fontId="14" fillId="37" borderId="0" xfId="40" applyFont="1" applyFill="1" applyBorder="1"/>
    <xf numFmtId="0" fontId="33" fillId="25" borderId="20" xfId="0" applyFont="1" applyFill="1" applyBorder="1" applyAlignment="1">
      <alignment vertical="center"/>
    </xf>
    <xf numFmtId="3" fontId="15" fillId="25" borderId="0" xfId="59" applyNumberFormat="1" applyFont="1" applyFill="1" applyBorder="1" applyAlignment="1">
      <alignment horizontal="right"/>
    </xf>
    <xf numFmtId="167" fontId="15" fillId="25" borderId="0" xfId="59" applyNumberFormat="1" applyFont="1" applyFill="1" applyBorder="1" applyAlignment="1">
      <alignment horizontal="right"/>
    </xf>
    <xf numFmtId="0" fontId="33" fillId="25" borderId="20" xfId="0" applyFont="1" applyFill="1" applyBorder="1"/>
    <xf numFmtId="3" fontId="15"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8" fillId="25" borderId="19" xfId="51" applyNumberFormat="1" applyFont="1" applyFill="1" applyBorder="1"/>
    <xf numFmtId="0" fontId="13" fillId="26" borderId="19" xfId="51" applyFont="1" applyFill="1" applyBorder="1"/>
    <xf numFmtId="0" fontId="8" fillId="26" borderId="19" xfId="51" applyFont="1" applyFill="1" applyBorder="1"/>
    <xf numFmtId="0" fontId="31" fillId="26" borderId="19" xfId="51" applyFont="1" applyFill="1" applyBorder="1"/>
    <xf numFmtId="0" fontId="46" fillId="26" borderId="19" xfId="51" applyFont="1" applyFill="1" applyBorder="1" applyAlignment="1">
      <alignment horizontal="center"/>
    </xf>
    <xf numFmtId="0" fontId="5" fillId="26" borderId="0" xfId="51" applyFont="1" applyFill="1" applyBorder="1"/>
    <xf numFmtId="0" fontId="44" fillId="26" borderId="0" xfId="51" applyFont="1" applyFill="1" applyBorder="1"/>
    <xf numFmtId="0" fontId="9" fillId="26" borderId="19" xfId="51" applyFont="1" applyFill="1" applyBorder="1"/>
    <xf numFmtId="0" fontId="67" fillId="26" borderId="0" xfId="51" applyFont="1" applyFill="1" applyBorder="1"/>
    <xf numFmtId="0" fontId="68" fillId="26" borderId="19" xfId="51" applyFont="1" applyFill="1" applyBorder="1"/>
    <xf numFmtId="0" fontId="62" fillId="26" borderId="19" xfId="51" applyFont="1" applyFill="1" applyBorder="1"/>
    <xf numFmtId="0" fontId="12" fillId="25" borderId="19" xfId="51" applyFont="1" applyFill="1" applyBorder="1"/>
    <xf numFmtId="0" fontId="8" fillId="25" borderId="19" xfId="51" applyFont="1" applyFill="1" applyBorder="1"/>
    <xf numFmtId="0" fontId="62" fillId="25" borderId="19" xfId="51" applyFont="1" applyFill="1" applyBorder="1"/>
    <xf numFmtId="0" fontId="73" fillId="24" borderId="0" xfId="40" applyFont="1" applyFill="1" applyBorder="1" applyAlignment="1">
      <alignment vertical="center"/>
    </xf>
    <xf numFmtId="165" fontId="73" fillId="27" borderId="0" xfId="40" applyNumberFormat="1" applyFont="1" applyFill="1" applyBorder="1" applyAlignment="1">
      <alignment horizontal="right"/>
    </xf>
    <xf numFmtId="0" fontId="33" fillId="25" borderId="19" xfId="0" applyFont="1" applyFill="1" applyBorder="1" applyAlignment="1">
      <alignment vertical="center"/>
    </xf>
    <xf numFmtId="0" fontId="33" fillId="25" borderId="19" xfId="0" applyFont="1" applyFill="1" applyBorder="1"/>
    <xf numFmtId="0" fontId="30" fillId="25" borderId="19" xfId="0" applyFont="1" applyFill="1" applyBorder="1"/>
    <xf numFmtId="0" fontId="30" fillId="25" borderId="20" xfId="0" applyFont="1" applyFill="1" applyBorder="1"/>
    <xf numFmtId="0" fontId="32" fillId="27" borderId="0" xfId="40" applyFont="1" applyFill="1" applyBorder="1" applyAlignment="1">
      <alignment horizontal="left" vertical="top" wrapText="1"/>
    </xf>
    <xf numFmtId="0" fontId="12" fillId="26" borderId="41" xfId="0" applyFont="1" applyFill="1" applyBorder="1" applyAlignment="1">
      <alignment horizontal="center" vertical="center"/>
    </xf>
    <xf numFmtId="0" fontId="12" fillId="26" borderId="41" xfId="0" applyFont="1" applyFill="1" applyBorder="1" applyAlignment="1">
      <alignment horizontal="center" vertical="center" readingOrder="1"/>
    </xf>
    <xf numFmtId="0" fontId="19" fillId="26" borderId="41" xfId="0" applyFont="1" applyFill="1" applyBorder="1" applyAlignment="1">
      <alignment horizontal="center" vertical="center"/>
    </xf>
    <xf numFmtId="164" fontId="15" fillId="38" borderId="39" xfId="40" applyNumberFormat="1" applyFont="1" applyFill="1" applyBorder="1" applyAlignment="1">
      <alignment horizontal="center" wrapText="1"/>
    </xf>
    <xf numFmtId="0" fontId="15" fillId="36" borderId="0" xfId="62" applyFont="1" applyFill="1" applyBorder="1" applyAlignment="1">
      <alignment horizontal="left" vertical="center"/>
    </xf>
    <xf numFmtId="0" fontId="13" fillId="36" borderId="0" xfId="62" applyFont="1" applyFill="1" applyBorder="1" applyAlignment="1">
      <alignment horizontal="left" vertical="center"/>
    </xf>
    <xf numFmtId="0" fontId="14" fillId="25" borderId="0" xfId="0" applyFont="1" applyFill="1" applyBorder="1" applyAlignment="1">
      <alignment horizontal="center"/>
    </xf>
    <xf numFmtId="0" fontId="14" fillId="39" borderId="0" xfId="40" applyFont="1" applyFill="1" applyBorder="1"/>
    <xf numFmtId="0" fontId="14" fillId="41" borderId="0" xfId="40" applyFont="1" applyFill="1" applyBorder="1"/>
    <xf numFmtId="0" fontId="14" fillId="31" borderId="0" xfId="0" applyFont="1" applyFill="1" applyBorder="1"/>
    <xf numFmtId="0" fontId="0" fillId="35" borderId="0" xfId="0" applyFill="1" applyBorder="1"/>
    <xf numFmtId="0" fontId="14" fillId="40" borderId="0" xfId="40" applyFont="1" applyFill="1" applyBorder="1"/>
    <xf numFmtId="0" fontId="15" fillId="35" borderId="0" xfId="0" applyFont="1" applyFill="1" applyBorder="1"/>
    <xf numFmtId="0" fontId="31" fillId="35" borderId="0" xfId="0" applyFont="1" applyFill="1" applyBorder="1"/>
    <xf numFmtId="0" fontId="14" fillId="35" borderId="0" xfId="0" applyFont="1" applyFill="1" applyBorder="1"/>
    <xf numFmtId="0" fontId="0" fillId="35" borderId="18" xfId="0" applyFill="1" applyBorder="1"/>
    <xf numFmtId="0" fontId="14" fillId="35" borderId="18" xfId="0" applyFont="1" applyFill="1" applyBorder="1"/>
    <xf numFmtId="0" fontId="15" fillId="35" borderId="18" xfId="0" applyFont="1" applyFill="1" applyBorder="1"/>
    <xf numFmtId="0" fontId="97" fillId="40" borderId="0" xfId="40" applyFont="1" applyFill="1" applyBorder="1"/>
    <xf numFmtId="0" fontId="5" fillId="29" borderId="47" xfId="62" applyFill="1" applyBorder="1"/>
    <xf numFmtId="3" fontId="73" fillId="25" borderId="0" xfId="59" applyNumberFormat="1" applyFont="1" applyFill="1" applyBorder="1" applyAlignment="1">
      <alignment horizontal="right"/>
    </xf>
    <xf numFmtId="0" fontId="0" fillId="26" borderId="0" xfId="51" applyFont="1" applyFill="1" applyBorder="1" applyAlignment="1">
      <alignment vertical="center"/>
    </xf>
    <xf numFmtId="0" fontId="16" fillId="26" borderId="0" xfId="51" applyFont="1" applyFill="1" applyBorder="1"/>
    <xf numFmtId="0" fontId="27" fillId="26" borderId="0" xfId="51" applyFont="1" applyFill="1" applyBorder="1"/>
    <xf numFmtId="0" fontId="46" fillId="26" borderId="0" xfId="51" applyFont="1" applyFill="1" applyBorder="1" applyAlignment="1">
      <alignment horizontal="center"/>
    </xf>
    <xf numFmtId="0" fontId="99" fillId="27" borderId="0" xfId="61" applyFont="1" applyFill="1" applyBorder="1" applyAlignment="1">
      <alignment horizontal="left" indent="1"/>
    </xf>
    <xf numFmtId="0" fontId="59" fillId="26" borderId="0" xfId="51" applyFont="1" applyFill="1" applyBorder="1"/>
    <xf numFmtId="0" fontId="100" fillId="26" borderId="0" xfId="51" applyFont="1" applyFill="1" applyBorder="1"/>
    <xf numFmtId="0" fontId="12" fillId="26" borderId="0" xfId="51" applyFont="1" applyFill="1" applyBorder="1"/>
    <xf numFmtId="0" fontId="97" fillId="27" borderId="0" xfId="61" applyFont="1" applyFill="1" applyBorder="1" applyAlignment="1">
      <alignment horizontal="left" indent="1"/>
    </xf>
    <xf numFmtId="0" fontId="78" fillId="26" borderId="15" xfId="62" applyFont="1" applyFill="1" applyBorder="1" applyAlignment="1">
      <alignment vertical="center"/>
    </xf>
    <xf numFmtId="3" fontId="73" fillId="24" borderId="0" xfId="40" applyNumberFormat="1" applyFont="1" applyFill="1" applyBorder="1" applyAlignment="1">
      <alignment horizontal="right" wrapText="1"/>
    </xf>
    <xf numFmtId="3" fontId="73" fillId="24" borderId="0" xfId="40" applyNumberFormat="1" applyFont="1" applyFill="1" applyBorder="1" applyAlignment="1">
      <alignment horizontal="right" vertical="center" wrapText="1"/>
    </xf>
    <xf numFmtId="0" fontId="44" fillId="26" borderId="33" xfId="63" applyFont="1" applyFill="1" applyBorder="1" applyAlignment="1">
      <alignment horizontal="left" vertical="center"/>
    </xf>
    <xf numFmtId="0" fontId="78" fillId="26" borderId="15" xfId="0" applyFont="1" applyFill="1" applyBorder="1" applyAlignment="1">
      <alignment vertical="center"/>
    </xf>
    <xf numFmtId="0" fontId="16" fillId="26" borderId="16" xfId="62" applyFont="1" applyFill="1" applyBorder="1" applyAlignment="1">
      <alignment vertical="center"/>
    </xf>
    <xf numFmtId="0" fontId="7" fillId="26" borderId="16" xfId="62" applyFont="1" applyFill="1" applyBorder="1" applyAlignment="1">
      <alignment vertical="center"/>
    </xf>
    <xf numFmtId="0" fontId="7" fillId="26" borderId="17" xfId="62" applyFont="1" applyFill="1" applyBorder="1" applyAlignment="1">
      <alignment vertical="center"/>
    </xf>
    <xf numFmtId="0" fontId="17" fillId="30" borderId="50" xfId="62" applyFont="1" applyFill="1" applyBorder="1" applyAlignment="1">
      <alignment horizontal="center" vertical="center"/>
    </xf>
    <xf numFmtId="0" fontId="12" fillId="25" borderId="0" xfId="62" applyFont="1" applyFill="1" applyBorder="1" applyAlignment="1">
      <alignment horizontal="left"/>
    </xf>
    <xf numFmtId="164" fontId="86" fillId="25" borderId="0" xfId="40" applyNumberFormat="1" applyFont="1" applyFill="1" applyBorder="1" applyAlignment="1">
      <alignment horizontal="right" wrapText="1"/>
    </xf>
    <xf numFmtId="164" fontId="86" fillId="26" borderId="0" xfId="40" applyNumberFormat="1" applyFont="1" applyFill="1" applyBorder="1" applyAlignment="1">
      <alignment horizontal="right" wrapText="1"/>
    </xf>
    <xf numFmtId="0" fontId="17" fillId="31" borderId="19" xfId="63" applyFont="1" applyFill="1" applyBorder="1" applyAlignment="1">
      <alignment horizontal="center" vertical="center"/>
    </xf>
    <xf numFmtId="0" fontId="14" fillId="25" borderId="0" xfId="62" applyFont="1" applyFill="1" applyBorder="1" applyAlignment="1">
      <alignment horizontal="center"/>
    </xf>
    <xf numFmtId="0" fontId="5" fillId="25" borderId="0" xfId="70" applyFill="1"/>
    <xf numFmtId="0" fontId="5" fillId="25" borderId="18" xfId="70" applyFill="1" applyBorder="1" applyAlignment="1">
      <alignment horizontal="left"/>
    </xf>
    <xf numFmtId="0" fontId="6" fillId="25" borderId="18" xfId="70" applyFont="1" applyFill="1" applyBorder="1"/>
    <xf numFmtId="0" fontId="6" fillId="0" borderId="18" xfId="70" applyFont="1" applyBorder="1"/>
    <xf numFmtId="0" fontId="5" fillId="25" borderId="18" xfId="70" applyFill="1" applyBorder="1"/>
    <xf numFmtId="0" fontId="5" fillId="0" borderId="0" xfId="70"/>
    <xf numFmtId="0" fontId="11" fillId="25" borderId="0" xfId="70" applyFont="1" applyFill="1" applyBorder="1" applyAlignment="1">
      <alignment horizontal="left"/>
    </xf>
    <xf numFmtId="0" fontId="6" fillId="25" borderId="0" xfId="70" applyFont="1" applyFill="1" applyBorder="1"/>
    <xf numFmtId="0" fontId="15" fillId="25" borderId="0" xfId="70" applyFont="1" applyFill="1" applyBorder="1"/>
    <xf numFmtId="0" fontId="5" fillId="25" borderId="21" xfId="70" applyFill="1" applyBorder="1"/>
    <xf numFmtId="0" fontId="5" fillId="25" borderId="0" xfId="70" applyFill="1" applyBorder="1"/>
    <xf numFmtId="0" fontId="8" fillId="25" borderId="19" xfId="70" applyFont="1" applyFill="1" applyBorder="1"/>
    <xf numFmtId="0" fontId="5" fillId="25" borderId="0" xfId="70" applyFill="1" applyAlignment="1">
      <alignment vertical="center"/>
    </xf>
    <xf numFmtId="0" fontId="5" fillId="25" borderId="0" xfId="70" applyFill="1" applyBorder="1" applyAlignment="1">
      <alignment vertical="center"/>
    </xf>
    <xf numFmtId="0" fontId="5" fillId="0" borderId="0" xfId="70" applyAlignment="1">
      <alignment vertical="center"/>
    </xf>
    <xf numFmtId="0" fontId="13" fillId="25" borderId="0" xfId="70" applyFont="1" applyFill="1" applyBorder="1"/>
    <xf numFmtId="0" fontId="6" fillId="0" borderId="0" xfId="70" applyFont="1"/>
    <xf numFmtId="0" fontId="14" fillId="25" borderId="0" xfId="70" applyFont="1" applyFill="1" applyBorder="1" applyAlignment="1"/>
    <xf numFmtId="0" fontId="14" fillId="25" borderId="0" xfId="70" applyFont="1" applyFill="1" applyBorder="1" applyAlignment="1">
      <alignment horizontal="center"/>
    </xf>
    <xf numFmtId="0" fontId="13" fillId="25" borderId="0" xfId="70" applyFont="1" applyFill="1" applyBorder="1" applyAlignment="1">
      <alignment vertical="center"/>
    </xf>
    <xf numFmtId="0" fontId="33" fillId="25" borderId="0" xfId="70" applyFont="1" applyFill="1"/>
    <xf numFmtId="0" fontId="33" fillId="25" borderId="0" xfId="70" applyFont="1" applyFill="1" applyBorder="1"/>
    <xf numFmtId="3" fontId="36" fillId="25" borderId="0" xfId="70" applyNumberFormat="1" applyFont="1" applyFill="1" applyBorder="1" applyAlignment="1">
      <alignment horizontal="right"/>
    </xf>
    <xf numFmtId="0" fontId="33" fillId="0" borderId="0" xfId="70" applyFont="1"/>
    <xf numFmtId="0" fontId="15" fillId="25" borderId="0" xfId="70" applyFont="1" applyFill="1" applyBorder="1" applyAlignment="1">
      <alignment horizontal="right"/>
    </xf>
    <xf numFmtId="0" fontId="35" fillId="25" borderId="19" xfId="70" applyFont="1" applyFill="1" applyBorder="1"/>
    <xf numFmtId="0" fontId="15" fillId="26" borderId="0" xfId="70" applyFont="1" applyFill="1" applyBorder="1"/>
    <xf numFmtId="0" fontId="5" fillId="0" borderId="0" xfId="70" applyFill="1"/>
    <xf numFmtId="0" fontId="5" fillId="25" borderId="0" xfId="70" applyFill="1" applyAlignment="1">
      <alignment vertical="top"/>
    </xf>
    <xf numFmtId="0" fontId="8" fillId="25" borderId="19" xfId="70" applyFont="1" applyFill="1" applyBorder="1" applyAlignment="1">
      <alignment vertical="top"/>
    </xf>
    <xf numFmtId="0" fontId="47" fillId="25" borderId="0" xfId="70" applyFont="1" applyFill="1" applyBorder="1" applyAlignment="1">
      <alignment vertical="top" wrapText="1"/>
    </xf>
    <xf numFmtId="0" fontId="5" fillId="0" borderId="0" xfId="70" applyAlignment="1">
      <alignment vertical="top"/>
    </xf>
    <xf numFmtId="0" fontId="47" fillId="25" borderId="0" xfId="70" applyFont="1" applyFill="1" applyBorder="1" applyAlignment="1">
      <alignment wrapText="1"/>
    </xf>
    <xf numFmtId="0" fontId="14" fillId="25" borderId="0" xfId="70" applyFont="1" applyFill="1" applyBorder="1" applyAlignment="1">
      <alignment horizontal="right"/>
    </xf>
    <xf numFmtId="0" fontId="5" fillId="25" borderId="0" xfId="70" applyFill="1" applyAlignment="1"/>
    <xf numFmtId="0" fontId="5" fillId="25" borderId="0" xfId="70" applyFill="1" applyBorder="1" applyAlignment="1"/>
    <xf numFmtId="3" fontId="73" fillId="26" borderId="0" xfId="70" applyNumberFormat="1" applyFont="1" applyFill="1" applyBorder="1" applyAlignment="1">
      <alignment horizontal="right"/>
    </xf>
    <xf numFmtId="0" fontId="8" fillId="25" borderId="19" xfId="70" applyFont="1" applyFill="1" applyBorder="1" applyAlignment="1"/>
    <xf numFmtId="0" fontId="5" fillId="0" borderId="0" xfId="70" applyAlignment="1"/>
    <xf numFmtId="0" fontId="8" fillId="25" borderId="19" xfId="70" applyFont="1" applyFill="1" applyBorder="1" applyAlignment="1">
      <alignment vertical="center"/>
    </xf>
    <xf numFmtId="0" fontId="13" fillId="26" borderId="0" xfId="70" applyFont="1" applyFill="1" applyBorder="1"/>
    <xf numFmtId="0" fontId="14" fillId="26" borderId="0" xfId="70" applyFont="1" applyFill="1" applyBorder="1" applyAlignment="1">
      <alignment horizontal="right"/>
    </xf>
    <xf numFmtId="0" fontId="32" fillId="25" borderId="0" xfId="70" applyFont="1" applyFill="1" applyBorder="1" applyAlignment="1">
      <alignment vertical="center"/>
    </xf>
    <xf numFmtId="0" fontId="76" fillId="25" borderId="0" xfId="70" applyFont="1" applyFill="1" applyBorder="1" applyAlignment="1">
      <alignment horizontal="left" vertical="center"/>
    </xf>
    <xf numFmtId="0" fontId="17" fillId="38" borderId="19" xfId="70" applyFont="1" applyFill="1" applyBorder="1" applyAlignment="1">
      <alignment horizontal="center" vertical="center"/>
    </xf>
    <xf numFmtId="0" fontId="15" fillId="0" borderId="0" xfId="70" applyFont="1"/>
    <xf numFmtId="0" fontId="5" fillId="0" borderId="0" xfId="62" applyBorder="1"/>
    <xf numFmtId="0" fontId="5" fillId="26" borderId="0" xfId="71" applyFill="1" applyBorder="1"/>
    <xf numFmtId="0" fontId="5" fillId="25" borderId="21" xfId="72" applyFill="1" applyBorder="1"/>
    <xf numFmtId="0" fontId="5" fillId="25" borderId="19" xfId="72" applyFill="1" applyBorder="1"/>
    <xf numFmtId="0" fontId="50" fillId="0" borderId="0" xfId="70" applyFont="1"/>
    <xf numFmtId="0" fontId="5" fillId="25" borderId="22" xfId="70" applyFill="1" applyBorder="1"/>
    <xf numFmtId="0" fontId="5" fillId="26" borderId="0" xfId="70" applyFill="1" applyBorder="1"/>
    <xf numFmtId="0" fontId="14" fillId="24" borderId="0" xfId="40" applyFont="1" applyFill="1" applyBorder="1" applyAlignment="1">
      <alignment vertical="center"/>
    </xf>
    <xf numFmtId="164" fontId="19" fillId="25" borderId="0" xfId="40" applyNumberFormat="1" applyFont="1" applyFill="1" applyBorder="1" applyAlignment="1">
      <alignment horizontal="right" vertical="center" wrapText="1"/>
    </xf>
    <xf numFmtId="164" fontId="19" fillId="26" borderId="0" xfId="40" applyNumberFormat="1" applyFont="1" applyFill="1" applyBorder="1" applyAlignment="1">
      <alignment horizontal="right" vertical="center" wrapText="1"/>
    </xf>
    <xf numFmtId="0" fontId="14" fillId="24" borderId="0" xfId="40" applyFont="1" applyFill="1" applyBorder="1" applyAlignment="1">
      <alignment horizontal="justify" vertical="center"/>
    </xf>
    <xf numFmtId="3" fontId="5" fillId="0" borderId="0" xfId="70" applyNumberFormat="1"/>
    <xf numFmtId="0" fontId="14" fillId="27" borderId="0" xfId="40" applyFont="1" applyFill="1" applyBorder="1" applyAlignment="1">
      <alignment horizontal="left"/>
    </xf>
    <xf numFmtId="0" fontId="16" fillId="25" borderId="0" xfId="70" applyFont="1" applyFill="1" applyBorder="1"/>
    <xf numFmtId="0" fontId="19" fillId="27" borderId="0" xfId="40" applyFont="1" applyFill="1" applyBorder="1" applyAlignment="1">
      <alignment horizontal="left" indent="1"/>
    </xf>
    <xf numFmtId="0" fontId="14" fillId="26" borderId="0" xfId="70" applyFont="1" applyFill="1" applyBorder="1" applyAlignment="1">
      <alignment horizontal="left"/>
    </xf>
    <xf numFmtId="0" fontId="5" fillId="0" borderId="0" xfId="70" applyBorder="1"/>
    <xf numFmtId="0" fontId="5" fillId="25" borderId="20" xfId="70" applyFill="1" applyBorder="1"/>
    <xf numFmtId="0" fontId="15" fillId="27" borderId="0" xfId="40" applyFont="1" applyFill="1" applyBorder="1" applyAlignment="1">
      <alignment horizontal="left"/>
    </xf>
    <xf numFmtId="0" fontId="19" fillId="25" borderId="0" xfId="70" applyFont="1" applyFill="1" applyBorder="1" applyAlignment="1">
      <alignment horizontal="left"/>
    </xf>
    <xf numFmtId="0" fontId="19" fillId="26" borderId="0" xfId="70" applyFont="1" applyFill="1" applyBorder="1" applyAlignment="1">
      <alignment horizontal="right"/>
    </xf>
    <xf numFmtId="167" fontId="86" fillId="26" borderId="0" xfId="40" applyNumberFormat="1" applyFont="1" applyFill="1" applyBorder="1" applyAlignment="1">
      <alignment horizontal="right" wrapText="1"/>
    </xf>
    <xf numFmtId="0" fontId="32" fillId="25" borderId="0" xfId="70" applyFont="1" applyFill="1" applyBorder="1"/>
    <xf numFmtId="0" fontId="0" fillId="26" borderId="0" xfId="0" applyFill="1"/>
    <xf numFmtId="0" fontId="17" fillId="30" borderId="54" xfId="52" applyFont="1" applyFill="1" applyBorder="1" applyAlignment="1">
      <alignment horizontal="center" vertical="center"/>
    </xf>
    <xf numFmtId="0" fontId="14" fillId="25" borderId="11" xfId="62" applyFont="1" applyFill="1" applyBorder="1" applyAlignment="1">
      <alignment horizontal="center"/>
    </xf>
    <xf numFmtId="0" fontId="15" fillId="25" borderId="0" xfId="62" applyFont="1" applyFill="1" applyBorder="1" applyAlignment="1">
      <alignment horizontal="left" indent="1"/>
    </xf>
    <xf numFmtId="0" fontId="73" fillId="25" borderId="0" xfId="62" applyFont="1" applyFill="1" applyBorder="1" applyAlignment="1">
      <alignment horizontal="left"/>
    </xf>
    <xf numFmtId="0" fontId="12" fillId="25" borderId="0" xfId="70" applyFont="1" applyFill="1" applyBorder="1" applyAlignment="1">
      <alignment horizontal="right"/>
    </xf>
    <xf numFmtId="0" fontId="48" fillId="25" borderId="0" xfId="70" applyFont="1" applyFill="1"/>
    <xf numFmtId="0" fontId="48" fillId="25" borderId="20" xfId="70" applyFont="1" applyFill="1" applyBorder="1"/>
    <xf numFmtId="1" fontId="86" fillId="26" borderId="0" xfId="70" applyNumberFormat="1" applyFont="1" applyFill="1" applyBorder="1" applyAlignment="1">
      <alignment horizontal="right"/>
    </xf>
    <xf numFmtId="0" fontId="48" fillId="25" borderId="0" xfId="70" applyFont="1" applyFill="1" applyBorder="1"/>
    <xf numFmtId="0" fontId="48" fillId="0" borderId="0" xfId="70" applyFont="1"/>
    <xf numFmtId="0" fontId="16" fillId="25" borderId="0" xfId="70" applyFont="1" applyFill="1"/>
    <xf numFmtId="0" fontId="16" fillId="25" borderId="20" xfId="70" applyFont="1" applyFill="1" applyBorder="1"/>
    <xf numFmtId="1" fontId="19" fillId="26" borderId="0" xfId="70" applyNumberFormat="1" applyFont="1" applyFill="1" applyBorder="1" applyAlignment="1">
      <alignment horizontal="right"/>
    </xf>
    <xf numFmtId="0" fontId="16" fillId="0" borderId="0" xfId="70" applyFont="1"/>
    <xf numFmtId="0" fontId="15" fillId="26" borderId="0" xfId="70" applyFont="1" applyFill="1" applyBorder="1" applyAlignment="1">
      <alignment horizontal="left"/>
    </xf>
    <xf numFmtId="0" fontId="50" fillId="25" borderId="0" xfId="70" applyFont="1" applyFill="1"/>
    <xf numFmtId="0" fontId="77" fillId="25" borderId="20" xfId="70" applyFont="1" applyFill="1" applyBorder="1"/>
    <xf numFmtId="0" fontId="82" fillId="25" borderId="0" xfId="70" applyFont="1" applyFill="1" applyBorder="1" applyAlignment="1">
      <alignment horizontal="left"/>
    </xf>
    <xf numFmtId="0" fontId="32" fillId="25" borderId="0" xfId="70" applyFont="1" applyFill="1"/>
    <xf numFmtId="0" fontId="84" fillId="25" borderId="20" xfId="70" applyFont="1" applyFill="1" applyBorder="1"/>
    <xf numFmtId="3" fontId="86" fillId="26" borderId="0" xfId="70" applyNumberFormat="1" applyFont="1" applyFill="1" applyBorder="1" applyAlignment="1">
      <alignment horizontal="right"/>
    </xf>
    <xf numFmtId="0" fontId="32" fillId="0" borderId="0" xfId="70" applyFont="1"/>
    <xf numFmtId="3" fontId="8" fillId="25" borderId="0" xfId="70" applyNumberFormat="1" applyFont="1" applyFill="1" applyBorder="1"/>
    <xf numFmtId="0" fontId="74" fillId="25" borderId="20" xfId="70" applyFont="1" applyFill="1" applyBorder="1"/>
    <xf numFmtId="0" fontId="32" fillId="25" borderId="0" xfId="70" applyFont="1" applyFill="1" applyBorder="1" applyAlignment="1"/>
    <xf numFmtId="0" fontId="50" fillId="25" borderId="0" xfId="70" applyFont="1" applyFill="1" applyBorder="1" applyAlignment="1"/>
    <xf numFmtId="0" fontId="5" fillId="26" borderId="20" xfId="70" applyFill="1" applyBorder="1"/>
    <xf numFmtId="0" fontId="51" fillId="26" borderId="0" xfId="70" applyFont="1" applyFill="1" applyBorder="1" applyAlignment="1"/>
    <xf numFmtId="0" fontId="32" fillId="26" borderId="0" xfId="70" applyFont="1" applyFill="1" applyBorder="1"/>
    <xf numFmtId="0" fontId="19" fillId="26" borderId="0" xfId="70" applyFont="1" applyFill="1" applyBorder="1" applyAlignment="1">
      <alignment horizontal="left" wrapText="1"/>
    </xf>
    <xf numFmtId="0" fontId="8" fillId="26" borderId="0" xfId="70" applyFont="1" applyFill="1" applyBorder="1"/>
    <xf numFmtId="0" fontId="50" fillId="26" borderId="0" xfId="70" applyFont="1" applyFill="1" applyBorder="1"/>
    <xf numFmtId="0" fontId="14" fillId="26" borderId="0" xfId="70" applyFont="1" applyFill="1" applyBorder="1" applyAlignment="1">
      <alignment horizontal="center"/>
    </xf>
    <xf numFmtId="0" fontId="14" fillId="26" borderId="0" xfId="70" applyFont="1" applyFill="1" applyBorder="1" applyAlignment="1"/>
    <xf numFmtId="0" fontId="21" fillId="26" borderId="0" xfId="70" applyFont="1" applyFill="1" applyBorder="1" applyAlignment="1">
      <alignment horizontal="left"/>
    </xf>
    <xf numFmtId="0" fontId="13" fillId="25" borderId="0" xfId="70" applyFont="1" applyFill="1"/>
    <xf numFmtId="0" fontId="13" fillId="26" borderId="20" xfId="70" applyFont="1" applyFill="1" applyBorder="1"/>
    <xf numFmtId="0" fontId="14" fillId="26" borderId="0" xfId="70" applyFont="1" applyFill="1" applyBorder="1" applyAlignment="1">
      <alignment horizontal="left" indent="1"/>
    </xf>
    <xf numFmtId="0" fontId="13" fillId="0" borderId="0" xfId="70" applyFont="1"/>
    <xf numFmtId="167" fontId="15" fillId="26" borderId="0" xfId="70" applyNumberFormat="1" applyFont="1" applyFill="1" applyBorder="1" applyAlignment="1">
      <alignment horizontal="center"/>
    </xf>
    <xf numFmtId="165" fontId="12" fillId="26" borderId="0" xfId="70" applyNumberFormat="1" applyFont="1" applyFill="1" applyBorder="1" applyAlignment="1">
      <alignment horizontal="center"/>
    </xf>
    <xf numFmtId="0" fontId="16" fillId="26" borderId="20" xfId="70" applyFont="1" applyFill="1" applyBorder="1"/>
    <xf numFmtId="0" fontId="15" fillId="26" borderId="20" xfId="70" applyFont="1" applyFill="1" applyBorder="1"/>
    <xf numFmtId="0" fontId="6" fillId="26" borderId="0" xfId="70" applyFont="1" applyFill="1" applyBorder="1" applyAlignment="1">
      <alignment horizontal="center" wrapText="1"/>
    </xf>
    <xf numFmtId="0" fontId="6" fillId="26" borderId="0" xfId="70" applyFont="1" applyFill="1" applyBorder="1"/>
    <xf numFmtId="0" fontId="12" fillId="26" borderId="0" xfId="70" applyFont="1" applyFill="1" applyBorder="1" applyAlignment="1">
      <alignment horizontal="left" indent="1"/>
    </xf>
    <xf numFmtId="0" fontId="6" fillId="26" borderId="20" xfId="70" applyFont="1" applyFill="1" applyBorder="1"/>
    <xf numFmtId="0" fontId="87" fillId="26"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8" fillId="25" borderId="0" xfId="70" applyFont="1" applyFill="1" applyBorder="1"/>
    <xf numFmtId="0" fontId="59" fillId="0" borderId="0" xfId="0" applyFont="1"/>
    <xf numFmtId="0" fontId="62" fillId="25" borderId="0" xfId="0" applyFont="1" applyFill="1" applyBorder="1"/>
    <xf numFmtId="0" fontId="0" fillId="25" borderId="21" xfId="0" applyFill="1" applyBorder="1"/>
    <xf numFmtId="0" fontId="8" fillId="25" borderId="19" xfId="0" applyFont="1" applyFill="1" applyBorder="1"/>
    <xf numFmtId="0" fontId="0" fillId="26" borderId="0" xfId="0" applyFill="1" applyBorder="1" applyAlignment="1">
      <alignment vertical="justify" wrapText="1"/>
    </xf>
    <xf numFmtId="0" fontId="48" fillId="25" borderId="0" xfId="0" applyFont="1" applyFill="1"/>
    <xf numFmtId="0" fontId="48" fillId="25" borderId="0" xfId="0" applyFont="1" applyFill="1" applyBorder="1"/>
    <xf numFmtId="0" fontId="48" fillId="0" borderId="0" xfId="0" applyFont="1"/>
    <xf numFmtId="2" fontId="19" fillId="26" borderId="0" xfId="0" applyNumberFormat="1" applyFont="1" applyFill="1" applyBorder="1" applyAlignment="1">
      <alignment horizontal="right"/>
    </xf>
    <xf numFmtId="0" fontId="0" fillId="0" borderId="0" xfId="0" applyAlignment="1"/>
    <xf numFmtId="0" fontId="19" fillId="26" borderId="0" xfId="0" applyFont="1" applyFill="1" applyBorder="1" applyAlignment="1">
      <alignment horizontal="right"/>
    </xf>
    <xf numFmtId="164" fontId="19" fillId="25" borderId="0" xfId="0" applyNumberFormat="1" applyFont="1" applyFill="1" applyBorder="1" applyAlignment="1">
      <alignment horizontal="right"/>
    </xf>
    <xf numFmtId="0" fontId="101" fillId="26" borderId="16" xfId="0" applyFont="1" applyFill="1" applyBorder="1" applyAlignment="1">
      <alignment vertical="center"/>
    </xf>
    <xf numFmtId="0" fontId="101" fillId="26" borderId="17" xfId="0" applyFont="1" applyFill="1" applyBorder="1" applyAlignment="1">
      <alignment vertical="center"/>
    </xf>
    <xf numFmtId="164" fontId="86" fillId="25" borderId="0" xfId="0" applyNumberFormat="1" applyFont="1" applyFill="1" applyBorder="1" applyAlignment="1">
      <alignment horizontal="right"/>
    </xf>
    <xf numFmtId="164" fontId="86"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8" fillId="25" borderId="0" xfId="0" applyFont="1" applyFill="1" applyBorder="1" applyAlignment="1"/>
    <xf numFmtId="0" fontId="59" fillId="25" borderId="0" xfId="0" applyFont="1" applyFill="1" applyAlignment="1"/>
    <xf numFmtId="0" fontId="59" fillId="25" borderId="20" xfId="0" applyFont="1" applyFill="1" applyBorder="1" applyAlignment="1"/>
    <xf numFmtId="0" fontId="86" fillId="25" borderId="0" xfId="0" applyFont="1" applyFill="1" applyBorder="1" applyAlignment="1"/>
    <xf numFmtId="0" fontId="86" fillId="26" borderId="0" xfId="0" applyFont="1" applyFill="1" applyBorder="1" applyAlignment="1"/>
    <xf numFmtId="0" fontId="75" fillId="25" borderId="0" xfId="0" applyFont="1" applyFill="1" applyBorder="1" applyAlignment="1"/>
    <xf numFmtId="0" fontId="59" fillId="0" borderId="0" xfId="0" applyFont="1" applyAlignment="1"/>
    <xf numFmtId="0" fontId="62" fillId="25" borderId="0" xfId="0" applyFont="1" applyFill="1" applyBorder="1" applyAlignment="1"/>
    <xf numFmtId="0" fontId="0" fillId="26" borderId="20" xfId="0" applyFill="1" applyBorder="1" applyAlignment="1"/>
    <xf numFmtId="0" fontId="45" fillId="25" borderId="0" xfId="0" applyFont="1" applyFill="1" applyBorder="1" applyAlignment="1">
      <alignment vertical="top"/>
    </xf>
    <xf numFmtId="0" fontId="12" fillId="25" borderId="0" xfId="0" applyFont="1" applyFill="1" applyBorder="1"/>
    <xf numFmtId="0" fontId="102" fillId="26" borderId="16" xfId="0" applyFont="1" applyFill="1" applyBorder="1" applyAlignment="1">
      <alignment vertical="center"/>
    </xf>
    <xf numFmtId="0" fontId="102" fillId="26" borderId="17" xfId="0" applyFont="1" applyFill="1" applyBorder="1" applyAlignment="1">
      <alignment vertical="center"/>
    </xf>
    <xf numFmtId="0" fontId="12" fillId="26" borderId="0" xfId="0" applyFont="1" applyFill="1" applyBorder="1"/>
    <xf numFmtId="0" fontId="69" fillId="25" borderId="0" xfId="0" applyFont="1" applyFill="1" applyBorder="1" applyAlignment="1">
      <alignment vertical="center"/>
    </xf>
    <xf numFmtId="0" fontId="49" fillId="25" borderId="0" xfId="0" applyFont="1" applyFill="1" applyBorder="1"/>
    <xf numFmtId="0" fontId="24" fillId="25" borderId="0" xfId="0" applyFont="1" applyFill="1" applyBorder="1"/>
    <xf numFmtId="164" fontId="15" fillId="27" borderId="0" xfId="40" applyNumberFormat="1" applyFont="1" applyFill="1" applyBorder="1" applyAlignment="1">
      <alignment horizontal="center" wrapText="1"/>
    </xf>
    <xf numFmtId="49" fontId="45" fillId="24" borderId="0" xfId="40" applyNumberFormat="1" applyFont="1" applyFill="1" applyBorder="1" applyAlignment="1">
      <alignment horizontal="center" vertical="center" wrapText="1"/>
    </xf>
    <xf numFmtId="167" fontId="73" fillId="27" borderId="0" xfId="40" applyNumberFormat="1" applyFont="1" applyFill="1" applyBorder="1" applyAlignment="1">
      <alignment horizontal="right" wrapText="1" indent="1"/>
    </xf>
    <xf numFmtId="167" fontId="15" fillId="27" borderId="0" xfId="40" applyNumberFormat="1" applyFont="1" applyFill="1" applyBorder="1" applyAlignment="1">
      <alignment horizontal="right" wrapText="1" indent="1"/>
    </xf>
    <xf numFmtId="165" fontId="73" fillId="27" borderId="0" xfId="58" applyNumberFormat="1" applyFont="1" applyFill="1" applyBorder="1" applyAlignment="1">
      <alignment horizontal="right" wrapText="1" indent="1"/>
    </xf>
    <xf numFmtId="2" fontId="15" fillId="27" borderId="0" xfId="40" applyNumberFormat="1" applyFont="1" applyFill="1" applyBorder="1" applyAlignment="1">
      <alignment horizontal="right" wrapText="1" indent="1"/>
    </xf>
    <xf numFmtId="0" fontId="19" fillId="25" borderId="0" xfId="62" applyFont="1" applyFill="1" applyBorder="1" applyAlignment="1">
      <alignment horizontal="right"/>
    </xf>
    <xf numFmtId="0" fontId="5" fillId="25" borderId="0" xfId="62" applyFill="1" applyBorder="1" applyAlignment="1">
      <alignment vertical="top"/>
    </xf>
    <xf numFmtId="0" fontId="19" fillId="24" borderId="0" xfId="40" applyFont="1" applyFill="1" applyBorder="1" applyAlignment="1">
      <alignment vertical="top"/>
    </xf>
    <xf numFmtId="0" fontId="60" fillId="0" borderId="0" xfId="51" applyFont="1" applyAlignment="1">
      <alignment horizontal="left"/>
    </xf>
    <xf numFmtId="0" fontId="5" fillId="25" borderId="20" xfId="70" applyFill="1" applyBorder="1" applyAlignment="1">
      <alignment vertical="center"/>
    </xf>
    <xf numFmtId="0" fontId="14" fillId="25" borderId="0" xfId="70" applyFont="1" applyFill="1" applyBorder="1" applyAlignment="1">
      <alignment vertical="center"/>
    </xf>
    <xf numFmtId="0" fontId="14" fillId="25" borderId="0" xfId="62" applyFont="1" applyFill="1" applyBorder="1" applyAlignment="1">
      <alignment horizontal="left" indent="1"/>
    </xf>
    <xf numFmtId="167" fontId="15" fillId="27" borderId="0" xfId="40" applyNumberFormat="1" applyFont="1" applyFill="1" applyBorder="1" applyAlignment="1">
      <alignment horizontal="center" wrapText="1"/>
    </xf>
    <xf numFmtId="0" fontId="15" fillId="25" borderId="0" xfId="70" applyFont="1" applyFill="1" applyBorder="1" applyAlignment="1">
      <alignment horizontal="left"/>
    </xf>
    <xf numFmtId="0" fontId="5" fillId="26" borderId="0" xfId="70" applyFill="1"/>
    <xf numFmtId="0" fontId="19" fillId="25" borderId="0" xfId="70" applyFont="1" applyFill="1" applyBorder="1" applyAlignment="1">
      <alignment horizontal="right"/>
    </xf>
    <xf numFmtId="0" fontId="5" fillId="0" borderId="18" xfId="70" applyFill="1" applyBorder="1"/>
    <xf numFmtId="0" fontId="44" fillId="25" borderId="0" xfId="70" applyFont="1" applyFill="1" applyBorder="1" applyAlignment="1">
      <alignment horizontal="left"/>
    </xf>
    <xf numFmtId="0" fontId="5" fillId="0" borderId="0" xfId="70" applyAlignment="1">
      <alignment horizontal="center"/>
    </xf>
    <xf numFmtId="0" fontId="5" fillId="26" borderId="0" xfId="70" applyFill="1" applyBorder="1" applyAlignment="1">
      <alignment vertical="center"/>
    </xf>
    <xf numFmtId="3" fontId="15" fillId="25" borderId="0" xfId="70" applyNumberFormat="1" applyFont="1" applyFill="1" applyBorder="1" applyAlignment="1">
      <alignment horizontal="right"/>
    </xf>
    <xf numFmtId="0" fontId="6" fillId="25" borderId="0" xfId="70" applyFont="1" applyFill="1" applyAlignment="1">
      <alignment vertical="top"/>
    </xf>
    <xf numFmtId="0" fontId="6" fillId="25" borderId="20" xfId="70" applyFont="1" applyFill="1" applyBorder="1" applyAlignment="1">
      <alignment vertical="top"/>
    </xf>
    <xf numFmtId="0" fontId="6" fillId="0" borderId="0" xfId="70" applyFont="1" applyAlignment="1">
      <alignment vertical="top"/>
    </xf>
    <xf numFmtId="0" fontId="6" fillId="25" borderId="0" xfId="70" applyFont="1" applyFill="1" applyBorder="1" applyAlignment="1">
      <alignment horizontal="center"/>
    </xf>
    <xf numFmtId="0" fontId="8" fillId="25" borderId="0" xfId="70" applyFont="1" applyFill="1" applyBorder="1" applyAlignment="1">
      <alignment vertical="top"/>
    </xf>
    <xf numFmtId="0" fontId="17" fillId="29" borderId="20" xfId="70" applyFont="1" applyFill="1" applyBorder="1" applyAlignment="1">
      <alignment horizontal="center" vertical="center"/>
    </xf>
    <xf numFmtId="0" fontId="5" fillId="0" borderId="0" xfId="70" applyFill="1" applyAlignment="1">
      <alignment vertical="top"/>
    </xf>
    <xf numFmtId="0" fontId="5" fillId="0" borderId="0" xfId="70" applyFill="1" applyBorder="1" applyAlignment="1">
      <alignment vertical="top"/>
    </xf>
    <xf numFmtId="0" fontId="32" fillId="0" borderId="0" xfId="70" applyFont="1" applyFill="1" applyBorder="1"/>
    <xf numFmtId="0" fontId="8" fillId="0" borderId="0" xfId="70" applyFont="1" applyFill="1" applyBorder="1" applyAlignment="1">
      <alignment vertical="top"/>
    </xf>
    <xf numFmtId="0" fontId="96" fillId="35" borderId="0" xfId="68" applyFill="1" applyBorder="1" applyAlignment="1" applyProtection="1"/>
    <xf numFmtId="0" fontId="32" fillId="25" borderId="0" xfId="70" applyFont="1" applyFill="1" applyBorder="1" applyAlignment="1">
      <alignment vertical="top"/>
    </xf>
    <xf numFmtId="0" fontId="15" fillId="25" borderId="0" xfId="70" applyFont="1" applyFill="1" applyBorder="1" applyAlignment="1">
      <alignment vertical="top"/>
    </xf>
    <xf numFmtId="0" fontId="14" fillId="25" borderId="0" xfId="62" applyFont="1" applyFill="1" applyBorder="1" applyAlignment="1">
      <alignment horizontal="left" indent="1"/>
    </xf>
    <xf numFmtId="0" fontId="12" fillId="25" borderId="22" xfId="62" applyFont="1" applyFill="1" applyBorder="1" applyAlignment="1">
      <alignment horizontal="left"/>
    </xf>
    <xf numFmtId="0" fontId="52" fillId="25" borderId="19" xfId="0" applyFont="1" applyFill="1" applyBorder="1"/>
    <xf numFmtId="0" fontId="8" fillId="25" borderId="19" xfId="0" applyFont="1" applyFill="1" applyBorder="1" applyAlignment="1"/>
    <xf numFmtId="0" fontId="5" fillId="0" borderId="0" xfId="62" applyFill="1" applyBorder="1"/>
    <xf numFmtId="3" fontId="5" fillId="25" borderId="0" xfId="70" applyNumberFormat="1" applyFill="1"/>
    <xf numFmtId="0" fontId="14" fillId="25" borderId="18" xfId="70" applyFont="1" applyFill="1" applyBorder="1" applyAlignment="1"/>
    <xf numFmtId="167" fontId="70" fillId="26" borderId="0" xfId="62" applyNumberFormat="1" applyFont="1" applyFill="1" applyBorder="1" applyAlignment="1">
      <alignment horizontal="center"/>
    </xf>
    <xf numFmtId="167" fontId="15" fillId="26" borderId="0" xfId="62" applyNumberFormat="1" applyFont="1" applyFill="1" applyBorder="1" applyAlignment="1">
      <alignment horizontal="center"/>
    </xf>
    <xf numFmtId="164" fontId="54" fillId="26" borderId="0" xfId="40" applyNumberFormat="1" applyFont="1" applyFill="1" applyBorder="1" applyAlignment="1">
      <alignment horizontal="center" wrapText="1"/>
    </xf>
    <xf numFmtId="165" fontId="91" fillId="26" borderId="0" xfId="70" applyNumberFormat="1" applyFont="1" applyFill="1" applyBorder="1"/>
    <xf numFmtId="0" fontId="12" fillId="26" borderId="0" xfId="62" applyFont="1" applyFill="1" applyBorder="1" applyAlignment="1">
      <alignment horizontal="left" indent="1"/>
    </xf>
    <xf numFmtId="0" fontId="12" fillId="26" borderId="0" xfId="62" applyFont="1" applyFill="1" applyBorder="1" applyAlignment="1"/>
    <xf numFmtId="0" fontId="71" fillId="26" borderId="0" xfId="62" applyFont="1" applyFill="1" applyBorder="1" applyAlignment="1">
      <alignment horizontal="left" indent="1"/>
    </xf>
    <xf numFmtId="0" fontId="12" fillId="26" borderId="36" xfId="62" applyFont="1" applyFill="1" applyBorder="1" applyAlignment="1">
      <alignment horizontal="left" indent="1"/>
    </xf>
    <xf numFmtId="0" fontId="12" fillId="26" borderId="36" xfId="62" applyFont="1" applyFill="1" applyBorder="1" applyAlignment="1"/>
    <xf numFmtId="165" fontId="15" fillId="26" borderId="0" xfId="70" applyNumberFormat="1" applyFont="1" applyFill="1" applyBorder="1" applyAlignment="1">
      <alignment horizontal="center"/>
    </xf>
    <xf numFmtId="0" fontId="19" fillId="25" borderId="0" xfId="0" applyFont="1" applyFill="1" applyBorder="1" applyAlignment="1">
      <alignment horizontal="right"/>
    </xf>
    <xf numFmtId="0" fontId="14" fillId="25" borderId="11" xfId="0" applyFont="1" applyFill="1" applyBorder="1" applyAlignment="1">
      <alignment horizontal="center"/>
    </xf>
    <xf numFmtId="0" fontId="73" fillId="25" borderId="0" xfId="0" applyFont="1" applyFill="1" applyBorder="1" applyAlignment="1">
      <alignment horizontal="left"/>
    </xf>
    <xf numFmtId="0" fontId="19" fillId="25" borderId="0" xfId="0" applyFont="1" applyFill="1" applyBorder="1" applyAlignment="1">
      <alignment vertical="top"/>
    </xf>
    <xf numFmtId="0" fontId="8" fillId="25" borderId="0" xfId="0" applyFont="1" applyFill="1" applyBorder="1"/>
    <xf numFmtId="0" fontId="15" fillId="25" borderId="0" xfId="0" applyFont="1" applyFill="1" applyBorder="1" applyAlignment="1">
      <alignment horizontal="right"/>
    </xf>
    <xf numFmtId="0" fontId="12" fillId="25" borderId="0" xfId="70" applyFont="1" applyFill="1" applyBorder="1" applyAlignment="1">
      <alignment horizontal="left"/>
    </xf>
    <xf numFmtId="0" fontId="13" fillId="25" borderId="0" xfId="0" applyFont="1" applyFill="1" applyBorder="1"/>
    <xf numFmtId="0" fontId="5" fillId="25" borderId="19" xfId="70" applyFill="1" applyBorder="1"/>
    <xf numFmtId="0" fontId="78" fillId="26" borderId="15" xfId="70" applyFont="1" applyFill="1" applyBorder="1" applyAlignment="1">
      <alignment vertical="center"/>
    </xf>
    <xf numFmtId="0" fontId="101" fillId="26" borderId="16" xfId="70" applyFont="1" applyFill="1" applyBorder="1" applyAlignment="1">
      <alignment vertical="center"/>
    </xf>
    <xf numFmtId="0" fontId="101" fillId="26" borderId="17" xfId="70" applyFont="1" applyFill="1" applyBorder="1" applyAlignment="1">
      <alignment vertical="center"/>
    </xf>
    <xf numFmtId="0" fontId="59" fillId="25" borderId="0" xfId="70" applyFont="1" applyFill="1"/>
    <xf numFmtId="0" fontId="59" fillId="25" borderId="0" xfId="70" applyFont="1" applyFill="1" applyBorder="1"/>
    <xf numFmtId="0" fontId="62" fillId="25" borderId="19" xfId="70" applyFont="1" applyFill="1" applyBorder="1"/>
    <xf numFmtId="0" fontId="59" fillId="0" borderId="0" xfId="70" applyFont="1"/>
    <xf numFmtId="0" fontId="60" fillId="0" borderId="0" xfId="70" applyFont="1"/>
    <xf numFmtId="0" fontId="60" fillId="25" borderId="0" xfId="70" applyFont="1" applyFill="1"/>
    <xf numFmtId="0" fontId="60" fillId="25" borderId="0" xfId="70" applyFont="1" applyFill="1" applyBorder="1"/>
    <xf numFmtId="0" fontId="66" fillId="25" borderId="19" xfId="70" applyFont="1" applyFill="1" applyBorder="1"/>
    <xf numFmtId="0" fontId="60" fillId="26" borderId="0" xfId="70" applyFont="1" applyFill="1"/>
    <xf numFmtId="0" fontId="8" fillId="25" borderId="0" xfId="70" applyFont="1" applyFill="1" applyBorder="1" applyAlignment="1">
      <alignment vertical="center"/>
    </xf>
    <xf numFmtId="0" fontId="5" fillId="0" borderId="0" xfId="70" applyBorder="1" applyAlignment="1">
      <alignment vertical="center"/>
    </xf>
    <xf numFmtId="0" fontId="17" fillId="30" borderId="19" xfId="70" applyFont="1" applyFill="1" applyBorder="1" applyAlignment="1">
      <alignment horizontal="center" vertical="center"/>
    </xf>
    <xf numFmtId="3" fontId="6" fillId="25" borderId="22" xfId="70" applyNumberFormat="1" applyFont="1" applyFill="1" applyBorder="1" applyAlignment="1">
      <alignment horizontal="center"/>
    </xf>
    <xf numFmtId="0" fontId="6" fillId="25" borderId="22" xfId="70" applyFont="1" applyFill="1" applyBorder="1" applyAlignment="1">
      <alignment horizontal="center"/>
    </xf>
    <xf numFmtId="3" fontId="6" fillId="25" borderId="0" xfId="70" applyNumberFormat="1" applyFont="1" applyFill="1" applyBorder="1" applyAlignment="1">
      <alignment horizontal="center"/>
    </xf>
    <xf numFmtId="0" fontId="18" fillId="26" borderId="16" xfId="70" applyFont="1" applyFill="1" applyBorder="1" applyAlignment="1">
      <alignment vertical="center"/>
    </xf>
    <xf numFmtId="0" fontId="54" fillId="26" borderId="16" xfId="70" applyFont="1" applyFill="1" applyBorder="1" applyAlignment="1">
      <alignment horizontal="center" vertical="center"/>
    </xf>
    <xf numFmtId="0" fontId="54" fillId="26" borderId="17" xfId="70" applyFont="1" applyFill="1" applyBorder="1" applyAlignment="1">
      <alignment horizontal="center" vertical="center"/>
    </xf>
    <xf numFmtId="0" fontId="18" fillId="25" borderId="0" xfId="70" applyFont="1" applyFill="1" applyBorder="1" applyAlignment="1">
      <alignment vertical="center"/>
    </xf>
    <xf numFmtId="0" fontId="54" fillId="25" borderId="0" xfId="70" applyFont="1" applyFill="1" applyBorder="1" applyAlignment="1">
      <alignment horizontal="center" vertical="center"/>
    </xf>
    <xf numFmtId="0" fontId="74" fillId="25" borderId="0" xfId="70" applyFont="1" applyFill="1"/>
    <xf numFmtId="0" fontId="74" fillId="0" borderId="0" xfId="70" applyFont="1"/>
    <xf numFmtId="0" fontId="74" fillId="0" borderId="0" xfId="70" applyFont="1" applyFill="1"/>
    <xf numFmtId="165" fontId="76" fillId="26" borderId="0" xfId="70" applyNumberFormat="1" applyFont="1" applyFill="1" applyBorder="1" applyAlignment="1">
      <alignment horizontal="right" vertical="center"/>
    </xf>
    <xf numFmtId="165" fontId="15" fillId="26" borderId="0" xfId="70" applyNumberFormat="1" applyFont="1" applyFill="1" applyBorder="1" applyAlignment="1">
      <alignment horizontal="right" vertical="center"/>
    </xf>
    <xf numFmtId="165" fontId="6" fillId="25" borderId="0" xfId="70" applyNumberFormat="1" applyFont="1" applyFill="1" applyBorder="1" applyAlignment="1">
      <alignment horizontal="right" vertical="center"/>
    </xf>
    <xf numFmtId="0" fontId="73" fillId="25" borderId="0" xfId="70" applyFont="1" applyFill="1" applyBorder="1" applyAlignment="1">
      <alignment horizontal="center" vertical="center"/>
    </xf>
    <xf numFmtId="165" fontId="76" fillId="25" borderId="0" xfId="70" applyNumberFormat="1" applyFont="1" applyFill="1" applyBorder="1" applyAlignment="1">
      <alignment horizontal="center" vertical="center"/>
    </xf>
    <xf numFmtId="165" fontId="73" fillId="26" borderId="0" xfId="70" applyNumberFormat="1" applyFont="1" applyFill="1" applyBorder="1" applyAlignment="1">
      <alignment horizontal="right" vertical="center" wrapText="1"/>
    </xf>
    <xf numFmtId="0" fontId="77" fillId="25" borderId="0" xfId="70" applyFont="1" applyFill="1" applyAlignment="1">
      <alignment vertical="center"/>
    </xf>
    <xf numFmtId="0" fontId="77" fillId="25" borderId="20" xfId="70" applyFont="1" applyFill="1" applyBorder="1" applyAlignment="1">
      <alignment vertical="center"/>
    </xf>
    <xf numFmtId="0" fontId="77" fillId="0" borderId="0" xfId="70" applyFont="1" applyFill="1" applyBorder="1" applyAlignment="1">
      <alignment vertical="center"/>
    </xf>
    <xf numFmtId="165" fontId="73" fillId="26" borderId="0" xfId="70" applyNumberFormat="1" applyFont="1" applyFill="1" applyBorder="1" applyAlignment="1">
      <alignment horizontal="right" vertical="center"/>
    </xf>
    <xf numFmtId="0" fontId="77" fillId="0" borderId="0" xfId="70" applyFont="1" applyAlignment="1">
      <alignment vertical="center"/>
    </xf>
    <xf numFmtId="0" fontId="77" fillId="0" borderId="0" xfId="70" applyFont="1" applyFill="1" applyAlignment="1">
      <alignment vertical="center"/>
    </xf>
    <xf numFmtId="49" fontId="15" fillId="25" borderId="0" xfId="70" applyNumberFormat="1" applyFont="1" applyFill="1" applyBorder="1" applyAlignment="1">
      <alignment horizontal="left" indent="1"/>
    </xf>
    <xf numFmtId="165" fontId="6" fillId="25" borderId="0" xfId="70" applyNumberFormat="1" applyFont="1" applyFill="1" applyBorder="1" applyAlignment="1">
      <alignment horizontal="center" vertical="center"/>
    </xf>
    <xf numFmtId="49" fontId="76" fillId="25" borderId="0" xfId="70" applyNumberFormat="1" applyFont="1" applyFill="1" applyBorder="1" applyAlignment="1">
      <alignment horizontal="left" indent="1"/>
    </xf>
    <xf numFmtId="0" fontId="27" fillId="25" borderId="0" xfId="70" applyFont="1" applyFill="1"/>
    <xf numFmtId="0" fontId="27" fillId="25" borderId="20" xfId="70" applyFont="1" applyFill="1" applyBorder="1"/>
    <xf numFmtId="49" fontId="14" fillId="25" borderId="0" xfId="70" applyNumberFormat="1" applyFont="1" applyFill="1" applyBorder="1" applyAlignment="1">
      <alignment horizontal="left" indent="1"/>
    </xf>
    <xf numFmtId="0" fontId="27" fillId="0" borderId="0" xfId="70" applyFont="1"/>
    <xf numFmtId="0" fontId="27" fillId="0" borderId="0" xfId="70" applyFont="1" applyFill="1"/>
    <xf numFmtId="0" fontId="73" fillId="25" borderId="0" xfId="70" applyFont="1" applyFill="1"/>
    <xf numFmtId="0" fontId="73" fillId="25" borderId="20" xfId="70" applyFont="1" applyFill="1" applyBorder="1"/>
    <xf numFmtId="49" fontId="73" fillId="25" borderId="0" xfId="70" applyNumberFormat="1" applyFont="1" applyFill="1" applyBorder="1" applyAlignment="1">
      <alignment horizontal="left" indent="1"/>
    </xf>
    <xf numFmtId="0" fontId="73" fillId="0" borderId="0" xfId="70" applyFont="1" applyFill="1"/>
    <xf numFmtId="0" fontId="59" fillId="25" borderId="20" xfId="70" applyFont="1" applyFill="1" applyBorder="1"/>
    <xf numFmtId="0" fontId="58" fillId="25" borderId="0" xfId="70" applyFont="1" applyFill="1" applyBorder="1" applyAlignment="1">
      <alignment horizontal="left"/>
    </xf>
    <xf numFmtId="0" fontId="58" fillId="25" borderId="0" xfId="70" applyFont="1" applyFill="1" applyBorder="1" applyAlignment="1">
      <alignment horizontal="justify" vertical="center"/>
    </xf>
    <xf numFmtId="165" fontId="58" fillId="25" borderId="0" xfId="70" applyNumberFormat="1" applyFont="1" applyFill="1" applyBorder="1" applyAlignment="1">
      <alignment horizontal="center" vertical="center"/>
    </xf>
    <xf numFmtId="165" fontId="58" fillId="25" borderId="0" xfId="70" applyNumberFormat="1" applyFont="1" applyFill="1" applyBorder="1" applyAlignment="1">
      <alignment horizontal="right" vertical="center" wrapText="1"/>
    </xf>
    <xf numFmtId="0" fontId="17" fillId="30" borderId="20" xfId="70" applyFont="1" applyFill="1" applyBorder="1" applyAlignment="1">
      <alignment horizontal="center" vertical="center"/>
    </xf>
    <xf numFmtId="49" fontId="6" fillId="25" borderId="0" xfId="70" applyNumberFormat="1" applyFont="1" applyFill="1" applyBorder="1" applyAlignment="1">
      <alignment horizontal="center"/>
    </xf>
    <xf numFmtId="49" fontId="15" fillId="25" borderId="0" xfId="70" applyNumberFormat="1" applyFont="1" applyFill="1" applyBorder="1" applyAlignment="1">
      <alignment horizontal="center"/>
    </xf>
    <xf numFmtId="0" fontId="15" fillId="25" borderId="0" xfId="70" applyNumberFormat="1" applyFont="1" applyFill="1" applyBorder="1" applyAlignment="1">
      <alignment horizontal="center"/>
    </xf>
    <xf numFmtId="3" fontId="5" fillId="0" borderId="0" xfId="70" applyNumberFormat="1" applyAlignment="1">
      <alignment horizontal="center"/>
    </xf>
    <xf numFmtId="0" fontId="73" fillId="25" borderId="0" xfId="70" applyFont="1" applyFill="1" applyBorder="1" applyAlignment="1">
      <alignment horizontal="left"/>
    </xf>
    <xf numFmtId="0" fontId="33" fillId="25" borderId="0" xfId="70" applyFont="1" applyFill="1" applyAlignment="1">
      <alignment vertical="center"/>
    </xf>
    <xf numFmtId="0" fontId="33" fillId="25" borderId="20" xfId="70" applyFont="1" applyFill="1" applyBorder="1" applyAlignment="1">
      <alignment vertical="center"/>
    </xf>
    <xf numFmtId="0" fontId="73" fillId="25" borderId="0" xfId="70" applyFont="1" applyFill="1" applyBorder="1" applyAlignment="1">
      <alignment horizontal="left" vertical="center"/>
    </xf>
    <xf numFmtId="0" fontId="82" fillId="25" borderId="0" xfId="70" applyFont="1" applyFill="1" applyBorder="1" applyAlignment="1">
      <alignment horizontal="left" vertical="center"/>
    </xf>
    <xf numFmtId="0" fontId="33" fillId="0" borderId="0" xfId="70" applyFont="1" applyAlignment="1">
      <alignment vertical="center"/>
    </xf>
    <xf numFmtId="0" fontId="33" fillId="26" borderId="0" xfId="70" applyFont="1" applyFill="1" applyBorder="1" applyAlignment="1">
      <alignment vertical="center"/>
    </xf>
    <xf numFmtId="0" fontId="35" fillId="26" borderId="0" xfId="70" applyFont="1" applyFill="1" applyBorder="1" applyAlignment="1">
      <alignment vertical="center"/>
    </xf>
    <xf numFmtId="0" fontId="33" fillId="0" borderId="0" xfId="70" applyFont="1" applyBorder="1" applyAlignment="1">
      <alignment vertical="center"/>
    </xf>
    <xf numFmtId="164" fontId="5" fillId="26" borderId="0" xfId="70" applyNumberFormat="1" applyFill="1" applyBorder="1"/>
    <xf numFmtId="0" fontId="16" fillId="25" borderId="0" xfId="70" applyFont="1" applyFill="1" applyBorder="1" applyAlignment="1">
      <alignment vertical="center"/>
    </xf>
    <xf numFmtId="0" fontId="7" fillId="25" borderId="0" xfId="70" applyFont="1" applyFill="1" applyBorder="1" applyAlignment="1">
      <alignment vertical="center"/>
    </xf>
    <xf numFmtId="0" fontId="33" fillId="25" borderId="20" xfId="70" applyFont="1" applyFill="1" applyBorder="1"/>
    <xf numFmtId="0" fontId="35" fillId="25" borderId="0" xfId="70" applyFont="1" applyFill="1" applyBorder="1"/>
    <xf numFmtId="3" fontId="15" fillId="25" borderId="0" xfId="70" applyNumberFormat="1" applyFont="1" applyFill="1" applyBorder="1"/>
    <xf numFmtId="0" fontId="12" fillId="25" borderId="0" xfId="70" applyFont="1" applyFill="1" applyAlignment="1"/>
    <xf numFmtId="0" fontId="12" fillId="25" borderId="20" xfId="70" applyFont="1" applyFill="1" applyBorder="1" applyAlignment="1"/>
    <xf numFmtId="0" fontId="12" fillId="0" borderId="0" xfId="70" applyFont="1" applyAlignment="1"/>
    <xf numFmtId="3" fontId="6" fillId="25" borderId="0" xfId="70" applyNumberFormat="1" applyFont="1" applyFill="1" applyBorder="1"/>
    <xf numFmtId="0" fontId="5" fillId="0" borderId="20" xfId="70" applyBorder="1"/>
    <xf numFmtId="0" fontId="19" fillId="25" borderId="0" xfId="70" applyFont="1" applyFill="1" applyBorder="1" applyAlignment="1">
      <alignment vertical="center"/>
    </xf>
    <xf numFmtId="0" fontId="15" fillId="25" borderId="0" xfId="70" applyFont="1" applyFill="1" applyBorder="1" applyAlignment="1">
      <alignment horizontal="left" vertical="center"/>
    </xf>
    <xf numFmtId="0" fontId="17" fillId="38" borderId="20" xfId="70" applyFont="1" applyFill="1" applyBorder="1" applyAlignment="1">
      <alignment horizontal="center" vertical="center"/>
    </xf>
    <xf numFmtId="0" fontId="14" fillId="24" borderId="0" xfId="40" applyFont="1" applyFill="1" applyBorder="1" applyAlignment="1">
      <alignment horizontal="left" indent="2"/>
    </xf>
    <xf numFmtId="0" fontId="14" fillId="25" borderId="18" xfId="70" applyFont="1" applyFill="1" applyBorder="1" applyAlignment="1">
      <alignment horizontal="right"/>
    </xf>
    <xf numFmtId="0" fontId="32" fillId="24" borderId="0" xfId="40" applyFont="1" applyFill="1" applyBorder="1" applyAlignment="1">
      <alignment horizontal="left" vertical="top" wrapText="1"/>
    </xf>
    <xf numFmtId="3" fontId="82" fillId="26" borderId="0" xfId="70" applyNumberFormat="1" applyFont="1" applyFill="1" applyBorder="1" applyAlignment="1">
      <alignment horizontal="left"/>
    </xf>
    <xf numFmtId="49" fontId="15" fillId="25" borderId="0" xfId="70" applyNumberFormat="1" applyFont="1" applyFill="1" applyBorder="1" applyAlignment="1">
      <alignment horizontal="left"/>
    </xf>
    <xf numFmtId="3" fontId="5" fillId="0" borderId="0" xfId="70" applyNumberFormat="1" applyFill="1" applyAlignment="1">
      <alignment horizontal="center"/>
    </xf>
    <xf numFmtId="3" fontId="14" fillId="26" borderId="0" xfId="40" applyNumberFormat="1" applyFont="1" applyFill="1" applyBorder="1" applyAlignment="1">
      <alignment horizontal="right" wrapText="1"/>
    </xf>
    <xf numFmtId="3" fontId="12" fillId="26" borderId="10" xfId="70" applyNumberFormat="1" applyFont="1" applyFill="1" applyBorder="1" applyAlignment="1">
      <alignment horizontal="center"/>
    </xf>
    <xf numFmtId="3" fontId="5" fillId="26" borderId="0" xfId="70" applyNumberFormat="1" applyFill="1" applyBorder="1" applyAlignment="1">
      <alignment horizontal="center"/>
    </xf>
    <xf numFmtId="164" fontId="73" fillId="26" borderId="0" xfId="40" applyNumberFormat="1" applyFont="1" applyFill="1" applyBorder="1" applyAlignment="1">
      <alignment horizontal="right" indent="1"/>
    </xf>
    <xf numFmtId="0" fontId="74" fillId="26" borderId="0" xfId="70" applyFont="1" applyFill="1"/>
    <xf numFmtId="165" fontId="74" fillId="26" borderId="0" xfId="70" applyNumberFormat="1" applyFont="1" applyFill="1" applyBorder="1" applyAlignment="1">
      <alignment horizontal="center" vertical="center"/>
    </xf>
    <xf numFmtId="165" fontId="5" fillId="26" borderId="0" xfId="70" applyNumberFormat="1" applyFont="1" applyFill="1" applyBorder="1" applyAlignment="1">
      <alignment horizontal="center" vertical="center"/>
    </xf>
    <xf numFmtId="0" fontId="77" fillId="26" borderId="0" xfId="70" applyFont="1" applyFill="1" applyAlignment="1">
      <alignment vertical="center"/>
    </xf>
    <xf numFmtId="165" fontId="27" fillId="26" borderId="0" xfId="70" applyNumberFormat="1" applyFont="1" applyFill="1" applyBorder="1" applyAlignment="1">
      <alignment horizontal="center" vertical="center"/>
    </xf>
    <xf numFmtId="165" fontId="73" fillId="26" borderId="0" xfId="70" applyNumberFormat="1" applyFont="1" applyFill="1" applyBorder="1" applyAlignment="1">
      <alignment horizontal="center" vertical="center"/>
    </xf>
    <xf numFmtId="0" fontId="15" fillId="26" borderId="0" xfId="70" applyNumberFormat="1" applyFont="1" applyFill="1" applyBorder="1" applyAlignment="1">
      <alignment horizontal="right"/>
    </xf>
    <xf numFmtId="164" fontId="5" fillId="0" borderId="0" xfId="70" applyNumberFormat="1"/>
    <xf numFmtId="0" fontId="14" fillId="25" borderId="59" xfId="62" applyFont="1" applyFill="1" applyBorder="1" applyAlignment="1">
      <alignment horizontal="center"/>
    </xf>
    <xf numFmtId="0" fontId="15" fillId="25" borderId="0" xfId="0" applyFont="1" applyFill="1" applyBorder="1" applyAlignment="1">
      <alignment horizontal="left"/>
    </xf>
    <xf numFmtId="0" fontId="19" fillId="25" borderId="0" xfId="0" applyFont="1" applyFill="1" applyBorder="1" applyAlignment="1">
      <alignment horizontal="right"/>
    </xf>
    <xf numFmtId="0" fontId="14" fillId="25" borderId="11" xfId="0" applyFont="1" applyFill="1" applyBorder="1" applyAlignment="1">
      <alignment horizontal="center"/>
    </xf>
    <xf numFmtId="0" fontId="8" fillId="25" borderId="0" xfId="0" applyFont="1" applyFill="1" applyBorder="1"/>
    <xf numFmtId="0" fontId="13" fillId="25" borderId="0" xfId="0" applyFont="1" applyFill="1" applyBorder="1"/>
    <xf numFmtId="0" fontId="27" fillId="26" borderId="0" xfId="62" applyFont="1" applyFill="1" applyBorder="1"/>
    <xf numFmtId="3" fontId="15" fillId="26" borderId="0" xfId="62" applyNumberFormat="1" applyFont="1" applyFill="1" applyBorder="1" applyAlignment="1">
      <alignment horizontal="right" indent="2"/>
    </xf>
    <xf numFmtId="0" fontId="59" fillId="26" borderId="0" xfId="62" applyFont="1" applyFill="1" applyBorder="1" applyAlignment="1"/>
    <xf numFmtId="0" fontId="16" fillId="26" borderId="0" xfId="62" applyFont="1" applyFill="1" applyBorder="1"/>
    <xf numFmtId="0" fontId="15" fillId="26" borderId="0" xfId="0" applyFont="1" applyFill="1" applyBorder="1" applyAlignment="1">
      <alignment horizontal="left"/>
    </xf>
    <xf numFmtId="0" fontId="19" fillId="26" borderId="0" xfId="70" applyFont="1" applyFill="1" applyBorder="1" applyAlignment="1">
      <alignment horizontal="left"/>
    </xf>
    <xf numFmtId="0" fontId="73" fillId="25" borderId="0" xfId="70" applyFont="1" applyFill="1" applyBorder="1" applyAlignment="1"/>
    <xf numFmtId="167" fontId="33" fillId="0" borderId="0" xfId="70" applyNumberFormat="1" applyFont="1" applyBorder="1" applyAlignment="1">
      <alignment vertical="center"/>
    </xf>
    <xf numFmtId="0" fontId="73" fillId="25" borderId="20" xfId="70" applyFont="1" applyFill="1" applyBorder="1" applyAlignment="1">
      <alignment horizontal="left" indent="1"/>
    </xf>
    <xf numFmtId="0" fontId="5" fillId="44" borderId="0" xfId="70" applyFill="1" applyBorder="1"/>
    <xf numFmtId="0" fontId="15" fillId="44" borderId="0" xfId="70" applyFont="1" applyFill="1" applyBorder="1"/>
    <xf numFmtId="164" fontId="15" fillId="45" borderId="0" xfId="40" applyNumberFormat="1" applyFont="1" applyFill="1" applyBorder="1" applyAlignment="1">
      <alignment horizontal="center" wrapText="1"/>
    </xf>
    <xf numFmtId="0" fontId="8" fillId="44" borderId="0" xfId="70" applyFont="1" applyFill="1" applyBorder="1"/>
    <xf numFmtId="0" fontId="5" fillId="35" borderId="0" xfId="70" applyFill="1" applyBorder="1"/>
    <xf numFmtId="164" fontId="5" fillId="35" borderId="0" xfId="70" applyNumberFormat="1" applyFill="1" applyBorder="1"/>
    <xf numFmtId="0" fontId="19" fillId="35" borderId="0" xfId="70" applyFont="1" applyFill="1" applyBorder="1" applyAlignment="1">
      <alignment horizontal="right"/>
    </xf>
    <xf numFmtId="0" fontId="8" fillId="35" borderId="0" xfId="70" applyFont="1" applyFill="1" applyBorder="1"/>
    <xf numFmtId="0" fontId="106" fillId="0" borderId="0" xfId="70" applyFont="1" applyBorder="1" applyAlignment="1">
      <alignment vertical="center"/>
    </xf>
    <xf numFmtId="0" fontId="106" fillId="0" borderId="0" xfId="70" applyFont="1" applyBorder="1"/>
    <xf numFmtId="0" fontId="107" fillId="0" borderId="0" xfId="70" applyFont="1" applyBorder="1" applyAlignment="1">
      <alignment wrapText="1"/>
    </xf>
    <xf numFmtId="0" fontId="106" fillId="0" borderId="0" xfId="70" applyFont="1"/>
    <xf numFmtId="167" fontId="106" fillId="0" borderId="0" xfId="70" applyNumberFormat="1" applyFont="1" applyBorder="1" applyAlignment="1">
      <alignment vertical="center"/>
    </xf>
    <xf numFmtId="165" fontId="106" fillId="0" borderId="0" xfId="70" applyNumberFormat="1" applyFont="1" applyBorder="1" applyAlignment="1">
      <alignment vertical="center"/>
    </xf>
    <xf numFmtId="0" fontId="5" fillId="0" borderId="0" xfId="70" applyFill="1" applyAlignment="1">
      <alignment vertical="center"/>
    </xf>
    <xf numFmtId="0" fontId="5" fillId="0" borderId="20" xfId="70" applyFill="1" applyBorder="1" applyAlignment="1">
      <alignment vertical="center"/>
    </xf>
    <xf numFmtId="0" fontId="5" fillId="0" borderId="0" xfId="70" applyFill="1" applyBorder="1" applyAlignment="1">
      <alignment vertical="center"/>
    </xf>
    <xf numFmtId="0" fontId="106" fillId="0" borderId="0" xfId="70" applyFont="1" applyFill="1" applyBorder="1" applyAlignment="1">
      <alignment vertical="center"/>
    </xf>
    <xf numFmtId="0" fontId="5" fillId="26" borderId="0" xfId="70" applyFill="1" applyAlignment="1">
      <alignment vertical="center"/>
    </xf>
    <xf numFmtId="0" fontId="14" fillId="26" borderId="11" xfId="62" applyFont="1" applyFill="1" applyBorder="1" applyAlignment="1">
      <alignment horizontal="center" vertical="center"/>
    </xf>
    <xf numFmtId="0" fontId="33" fillId="0" borderId="0" xfId="70" applyFont="1" applyFill="1"/>
    <xf numFmtId="0" fontId="108" fillId="46" borderId="0" xfId="70" applyFont="1" applyFill="1" applyBorder="1"/>
    <xf numFmtId="0" fontId="108" fillId="46" borderId="0" xfId="70" applyFont="1" applyFill="1" applyBorder="1" applyAlignment="1">
      <alignment vertical="center"/>
    </xf>
    <xf numFmtId="167" fontId="73" fillId="26" borderId="0" xfId="59" applyNumberFormat="1" applyFont="1" applyFill="1" applyBorder="1" applyAlignment="1">
      <alignment horizontal="right"/>
    </xf>
    <xf numFmtId="167" fontId="15" fillId="26" borderId="0" xfId="59" applyNumberFormat="1" applyFont="1" applyFill="1" applyBorder="1" applyAlignment="1">
      <alignment horizontal="right"/>
    </xf>
    <xf numFmtId="167" fontId="15" fillId="26" borderId="0" xfId="59" applyNumberFormat="1" applyFont="1" applyFill="1" applyBorder="1" applyAlignment="1">
      <alignment horizontal="right" indent="1"/>
    </xf>
    <xf numFmtId="0" fontId="14" fillId="25" borderId="11" xfId="70" applyFont="1" applyFill="1" applyBorder="1" applyAlignment="1">
      <alignment horizontal="center"/>
    </xf>
    <xf numFmtId="2" fontId="12" fillId="26" borderId="0" xfId="62" applyNumberFormat="1" applyFont="1" applyFill="1" applyBorder="1" applyAlignment="1">
      <alignment horizontal="left" indent="1"/>
    </xf>
    <xf numFmtId="0" fontId="19" fillId="25" borderId="0" xfId="70" applyFont="1" applyFill="1" applyBorder="1" applyAlignment="1">
      <alignment horizontal="right"/>
    </xf>
    <xf numFmtId="0" fontId="5" fillId="25" borderId="20" xfId="70" applyFill="1" applyBorder="1" applyAlignment="1"/>
    <xf numFmtId="0" fontId="15" fillId="24" borderId="0" xfId="61" applyFont="1" applyFill="1" applyBorder="1" applyAlignment="1">
      <alignment horizontal="left"/>
    </xf>
    <xf numFmtId="0" fontId="97" fillId="27" borderId="0" xfId="61" applyFont="1" applyFill="1" applyBorder="1" applyAlignment="1">
      <alignment horizontal="left"/>
    </xf>
    <xf numFmtId="0" fontId="15" fillId="24" borderId="0" xfId="61" applyFont="1" applyFill="1" applyBorder="1" applyAlignment="1"/>
    <xf numFmtId="0" fontId="14" fillId="24" borderId="0" xfId="40" applyFont="1" applyFill="1" applyBorder="1" applyAlignment="1" applyProtection="1">
      <alignment horizontal="left" indent="1"/>
    </xf>
    <xf numFmtId="0" fontId="19" fillId="24" borderId="0" xfId="40" applyFont="1" applyFill="1" applyBorder="1" applyAlignment="1" applyProtection="1">
      <alignment horizontal="left" indent="1"/>
    </xf>
    <xf numFmtId="168" fontId="15" fillId="24" borderId="0" xfId="40" applyNumberFormat="1" applyFont="1" applyFill="1" applyBorder="1" applyAlignment="1" applyProtection="1">
      <alignment horizontal="right" wrapText="1"/>
    </xf>
    <xf numFmtId="0" fontId="14" fillId="24" borderId="0" xfId="40" applyFont="1" applyFill="1" applyBorder="1" applyProtection="1"/>
    <xf numFmtId="0" fontId="15" fillId="24" borderId="0" xfId="40" applyFont="1" applyFill="1" applyBorder="1" applyProtection="1"/>
    <xf numFmtId="0" fontId="73" fillId="24" borderId="0" xfId="40" applyFont="1" applyFill="1" applyBorder="1" applyProtection="1"/>
    <xf numFmtId="0" fontId="14" fillId="24" borderId="0" xfId="40" applyFont="1" applyFill="1" applyBorder="1" applyAlignment="1" applyProtection="1">
      <alignment horizontal="left"/>
    </xf>
    <xf numFmtId="165" fontId="74" fillId="0" borderId="0" xfId="70" applyNumberFormat="1" applyFont="1"/>
    <xf numFmtId="0" fontId="73" fillId="44" borderId="0" xfId="70" applyFont="1" applyFill="1" applyBorder="1" applyAlignment="1">
      <alignment horizontal="right"/>
    </xf>
    <xf numFmtId="167" fontId="73" fillId="25" borderId="0" xfId="59" applyNumberFormat="1" applyFont="1" applyFill="1" applyBorder="1" applyAlignment="1">
      <alignment horizontal="right" indent="1"/>
    </xf>
    <xf numFmtId="170" fontId="14" fillId="25" borderId="11" xfId="70" applyNumberFormat="1" applyFont="1" applyFill="1" applyBorder="1" applyAlignment="1">
      <alignment horizontal="center"/>
    </xf>
    <xf numFmtId="171" fontId="19" fillId="26" borderId="0" xfId="40" applyNumberFormat="1" applyFont="1" applyFill="1" applyBorder="1" applyAlignment="1">
      <alignment horizontal="right" wrapText="1"/>
    </xf>
    <xf numFmtId="171" fontId="19" fillId="25" borderId="0" xfId="40" applyNumberFormat="1" applyFont="1" applyFill="1" applyBorder="1" applyAlignment="1">
      <alignment horizontal="right" wrapText="1"/>
    </xf>
    <xf numFmtId="0" fontId="14" fillId="25" borderId="11" xfId="70" applyFont="1" applyFill="1" applyBorder="1" applyAlignment="1" applyProtection="1">
      <alignment horizontal="center"/>
    </xf>
    <xf numFmtId="0" fontId="14" fillId="25" borderId="12" xfId="70" applyFont="1" applyFill="1" applyBorder="1" applyAlignment="1" applyProtection="1">
      <alignment horizontal="center"/>
    </xf>
    <xf numFmtId="165" fontId="15" fillId="27" borderId="0" xfId="40" applyNumberFormat="1" applyFont="1" applyFill="1" applyBorder="1" applyAlignment="1">
      <alignment horizontal="right" wrapText="1" indent="1"/>
    </xf>
    <xf numFmtId="0" fontId="50" fillId="25" borderId="0" xfId="70" applyFont="1" applyFill="1" applyAlignment="1"/>
    <xf numFmtId="0" fontId="50" fillId="0" borderId="0" xfId="70" applyFont="1" applyBorder="1" applyAlignment="1"/>
    <xf numFmtId="0" fontId="87" fillId="25" borderId="0" xfId="70" applyFont="1" applyFill="1" applyBorder="1" applyAlignment="1">
      <alignment horizontal="left"/>
    </xf>
    <xf numFmtId="0" fontId="8" fillId="25" borderId="0" xfId="70" applyFont="1" applyFill="1" applyBorder="1" applyAlignment="1"/>
    <xf numFmtId="0" fontId="50" fillId="0" borderId="0" xfId="70" applyFont="1" applyAlignment="1"/>
    <xf numFmtId="167" fontId="6" fillId="26" borderId="0" xfId="70" applyNumberFormat="1" applyFont="1" applyFill="1" applyBorder="1" applyAlignment="1">
      <alignment horizontal="right" indent="3"/>
    </xf>
    <xf numFmtId="167" fontId="97"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3" fillId="0" borderId="0" xfId="70" applyNumberFormat="1" applyFont="1" applyBorder="1" applyAlignment="1">
      <alignment vertical="center"/>
    </xf>
    <xf numFmtId="165" fontId="33" fillId="0" borderId="0" xfId="70" applyNumberFormat="1" applyFont="1" applyBorder="1" applyAlignment="1">
      <alignment vertical="center"/>
    </xf>
    <xf numFmtId="0" fontId="15" fillId="0" borderId="0" xfId="0" applyFont="1" applyAlignment="1">
      <alignment readingOrder="2"/>
    </xf>
    <xf numFmtId="0" fontId="15" fillId="24" borderId="0" xfId="40" applyFont="1" applyFill="1" applyBorder="1"/>
    <xf numFmtId="0" fontId="15" fillId="36" borderId="0" xfId="62" applyFont="1" applyFill="1" applyAlignment="1">
      <alignment vertical="center" wrapText="1"/>
    </xf>
    <xf numFmtId="0" fontId="93" fillId="38" borderId="0" xfId="62" applyFont="1" applyFill="1" applyBorder="1" applyAlignment="1">
      <alignment vertical="center"/>
    </xf>
    <xf numFmtId="0" fontId="6" fillId="36" borderId="0" xfId="62" applyFont="1" applyFill="1" applyAlignment="1">
      <alignment horizontal="left" vertical="center"/>
    </xf>
    <xf numFmtId="0" fontId="13" fillId="36" borderId="0" xfId="62" applyFont="1" applyFill="1" applyBorder="1" applyAlignment="1">
      <alignment horizontal="right" vertical="top" wrapText="1"/>
    </xf>
    <xf numFmtId="0" fontId="12" fillId="32" borderId="0" xfId="62" applyFont="1" applyFill="1" applyBorder="1" applyAlignment="1">
      <alignment horizontal="right"/>
    </xf>
    <xf numFmtId="0" fontId="13" fillId="36" borderId="38" xfId="62" applyFont="1" applyFill="1" applyBorder="1" applyAlignment="1">
      <alignment horizontal="right" vertical="top" wrapText="1"/>
    </xf>
    <xf numFmtId="0" fontId="14" fillId="36" borderId="0" xfId="62" applyFont="1" applyFill="1" applyBorder="1" applyAlignment="1">
      <alignment horizontal="right" vertical="center"/>
    </xf>
    <xf numFmtId="0" fontId="15" fillId="36" borderId="0" xfId="62" applyFont="1" applyFill="1" applyBorder="1" applyAlignment="1">
      <alignment horizontal="right" vertical="center" wrapText="1"/>
    </xf>
    <xf numFmtId="0" fontId="14" fillId="36" borderId="0" xfId="62" applyFont="1" applyFill="1" applyBorder="1" applyAlignment="1">
      <alignment horizontal="right" vertical="center" wrapText="1"/>
    </xf>
    <xf numFmtId="0" fontId="15" fillId="36" borderId="0" xfId="62" applyFont="1" applyFill="1" applyBorder="1" applyAlignment="1">
      <alignment horizontal="right" vertical="top" wrapText="1"/>
    </xf>
    <xf numFmtId="0" fontId="15" fillId="36" borderId="0" xfId="62" applyFont="1" applyFill="1" applyBorder="1" applyAlignment="1">
      <alignment horizontal="right" vertical="center"/>
    </xf>
    <xf numFmtId="0" fontId="15" fillId="36" borderId="0" xfId="62" applyFont="1" applyFill="1" applyBorder="1" applyAlignment="1">
      <alignment horizontal="right"/>
    </xf>
    <xf numFmtId="0" fontId="15" fillId="36" borderId="0" xfId="62" applyFont="1" applyFill="1" applyBorder="1" applyAlignment="1">
      <alignment horizontal="right" wrapText="1"/>
    </xf>
    <xf numFmtId="0" fontId="15" fillId="36" borderId="38" xfId="62" applyFont="1" applyFill="1" applyBorder="1" applyAlignment="1">
      <alignment horizontal="right"/>
    </xf>
    <xf numFmtId="0" fontId="5" fillId="36" borderId="0" xfId="62" applyFill="1" applyBorder="1" applyAlignment="1">
      <alignment horizontal="right" vertical="center"/>
    </xf>
    <xf numFmtId="0" fontId="5" fillId="36" borderId="0" xfId="62" applyFill="1" applyBorder="1" applyAlignment="1">
      <alignment horizontal="right"/>
    </xf>
    <xf numFmtId="164" fontId="5" fillId="0" borderId="0" xfId="70" applyNumberFormat="1" applyFill="1"/>
    <xf numFmtId="165" fontId="5" fillId="0" borderId="0" xfId="70" applyNumberFormat="1" applyFill="1" applyAlignment="1">
      <alignment vertical="center"/>
    </xf>
    <xf numFmtId="0" fontId="59" fillId="0" borderId="0" xfId="70" applyFont="1" applyFill="1"/>
    <xf numFmtId="166" fontId="5" fillId="0" borderId="0" xfId="70" applyNumberFormat="1" applyFill="1"/>
    <xf numFmtId="0" fontId="19" fillId="24" borderId="19" xfId="61" applyFont="1" applyFill="1" applyBorder="1" applyAlignment="1">
      <alignment horizontal="left" wrapText="1"/>
    </xf>
    <xf numFmtId="0" fontId="14" fillId="26" borderId="12" xfId="70" applyFont="1" applyFill="1" applyBorder="1" applyAlignment="1">
      <alignment horizontal="center"/>
    </xf>
    <xf numFmtId="0" fontId="14" fillId="25" borderId="12" xfId="51" applyFont="1" applyFill="1" applyBorder="1" applyAlignment="1">
      <alignment horizontal="center" vertical="center"/>
    </xf>
    <xf numFmtId="0" fontId="5" fillId="26" borderId="0" xfId="52" applyFill="1" applyBorder="1"/>
    <xf numFmtId="0" fontId="14" fillId="25" borderId="0" xfId="52" applyFont="1" applyFill="1" applyBorder="1" applyAlignment="1">
      <alignment horizontal="left"/>
    </xf>
    <xf numFmtId="0" fontId="98" fillId="25" borderId="0" xfId="52" applyFont="1" applyFill="1" applyBorder="1" applyAlignment="1">
      <alignment horizontal="left"/>
    </xf>
    <xf numFmtId="0" fontId="14" fillId="25" borderId="0" xfId="51" applyFont="1" applyFill="1" applyBorder="1" applyAlignment="1">
      <alignment horizontal="right"/>
    </xf>
    <xf numFmtId="0" fontId="0" fillId="26" borderId="22" xfId="51" applyFont="1" applyFill="1" applyBorder="1"/>
    <xf numFmtId="0" fontId="12" fillId="25" borderId="22" xfId="51" applyFont="1" applyFill="1" applyBorder="1" applyAlignment="1">
      <alignment horizontal="left"/>
    </xf>
    <xf numFmtId="0" fontId="44" fillId="25" borderId="22" xfId="51" applyFont="1" applyFill="1" applyBorder="1" applyAlignment="1">
      <alignment horizontal="left"/>
    </xf>
    <xf numFmtId="0" fontId="0" fillId="0" borderId="22" xfId="51" applyFont="1" applyBorder="1"/>
    <xf numFmtId="0" fontId="19" fillId="0" borderId="0" xfId="51" applyFont="1" applyBorder="1" applyAlignment="1">
      <alignment vertical="top"/>
    </xf>
    <xf numFmtId="0" fontId="8" fillId="25" borderId="0" xfId="51" applyFont="1" applyFill="1" applyBorder="1"/>
    <xf numFmtId="0" fontId="14" fillId="25" borderId="11" xfId="51" applyFont="1" applyFill="1" applyBorder="1" applyAlignment="1">
      <alignment horizontal="center" vertical="center"/>
    </xf>
    <xf numFmtId="0" fontId="14" fillId="25" borderId="0" xfId="51" applyFont="1" applyFill="1" applyBorder="1" applyAlignment="1">
      <alignment horizontal="center" vertical="center"/>
    </xf>
    <xf numFmtId="49" fontId="14" fillId="25" borderId="0" xfId="51" applyNumberFormat="1" applyFont="1" applyFill="1" applyBorder="1" applyAlignment="1">
      <alignment horizontal="center" vertical="center" wrapText="1"/>
    </xf>
    <xf numFmtId="0" fontId="12" fillId="26" borderId="0" xfId="51" applyFont="1" applyFill="1" applyBorder="1" applyAlignment="1">
      <alignment horizontal="center"/>
    </xf>
    <xf numFmtId="0" fontId="19" fillId="25" borderId="0" xfId="51" applyFont="1" applyFill="1" applyBorder="1" applyAlignment="1">
      <alignment horizontal="center"/>
    </xf>
    <xf numFmtId="1" fontId="19" fillId="25" borderId="10" xfId="51" applyNumberFormat="1" applyFont="1" applyFill="1" applyBorder="1" applyAlignment="1">
      <alignment horizontal="center"/>
    </xf>
    <xf numFmtId="3" fontId="19" fillId="24" borderId="0" xfId="61" applyNumberFormat="1" applyFont="1" applyFill="1" applyBorder="1" applyAlignment="1">
      <alignment horizontal="center" wrapText="1"/>
    </xf>
    <xf numFmtId="0" fontId="12" fillId="25" borderId="19" xfId="51" applyFont="1" applyFill="1" applyBorder="1" applyAlignment="1">
      <alignment horizontal="center"/>
    </xf>
    <xf numFmtId="0" fontId="12" fillId="25" borderId="0" xfId="51" applyFont="1" applyFill="1" applyAlignment="1">
      <alignment horizontal="center"/>
    </xf>
    <xf numFmtId="0" fontId="12" fillId="0" borderId="0" xfId="51" applyFont="1" applyAlignment="1">
      <alignment horizontal="center"/>
    </xf>
    <xf numFmtId="165" fontId="15" fillId="27" borderId="0" xfId="61" applyNumberFormat="1" applyFont="1" applyFill="1" applyBorder="1" applyAlignment="1">
      <alignment horizontal="center" wrapText="1"/>
    </xf>
    <xf numFmtId="165" fontId="14" fillId="27" borderId="0" xfId="61" applyNumberFormat="1" applyFont="1" applyFill="1" applyBorder="1" applyAlignment="1">
      <alignment horizontal="center" wrapText="1"/>
    </xf>
    <xf numFmtId="0" fontId="14" fillId="40" borderId="0" xfId="61" applyFont="1" applyFill="1" applyBorder="1" applyAlignment="1">
      <alignment horizontal="left"/>
    </xf>
    <xf numFmtId="167" fontId="11" fillId="35" borderId="0" xfId="70" applyNumberFormat="1" applyFont="1" applyFill="1" applyBorder="1" applyAlignment="1">
      <alignment horizontal="right" indent="3"/>
    </xf>
    <xf numFmtId="4" fontId="14" fillId="40" borderId="0" xfId="61" applyNumberFormat="1" applyFont="1" applyFill="1" applyBorder="1" applyAlignment="1">
      <alignment horizontal="right" wrapText="1" indent="4"/>
    </xf>
    <xf numFmtId="4" fontId="97"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59" fillId="0" borderId="0" xfId="70" applyNumberFormat="1" applyFont="1" applyFill="1"/>
    <xf numFmtId="0" fontId="14" fillId="25" borderId="52" xfId="70" applyFont="1" applyFill="1" applyBorder="1" applyAlignment="1">
      <alignment horizontal="center"/>
    </xf>
    <xf numFmtId="0" fontId="14" fillId="25" borderId="11" xfId="70" applyFont="1" applyFill="1" applyBorder="1" applyAlignment="1">
      <alignment horizontal="center"/>
    </xf>
    <xf numFmtId="0" fontId="44" fillId="0" borderId="0" xfId="70" applyFont="1" applyProtection="1">
      <protection locked="0"/>
    </xf>
    <xf numFmtId="0" fontId="11" fillId="24" borderId="0" xfId="66" applyFont="1" applyFill="1" applyBorder="1" applyAlignment="1">
      <alignment horizontal="left" vertical="center"/>
    </xf>
    <xf numFmtId="0" fontId="46" fillId="25" borderId="0" xfId="63" applyFont="1" applyFill="1" applyBorder="1" applyAlignment="1">
      <alignment horizontal="left" vertical="center" wrapText="1"/>
    </xf>
    <xf numFmtId="0" fontId="15" fillId="25" borderId="0" xfId="70" applyFont="1" applyFill="1" applyBorder="1" applyAlignment="1">
      <alignment vertical="center"/>
    </xf>
    <xf numFmtId="4" fontId="6" fillId="25" borderId="0" xfId="63" applyNumberFormat="1" applyFont="1" applyFill="1" applyBorder="1" applyAlignment="1">
      <alignment horizontal="left" vertical="center" wrapText="1"/>
    </xf>
    <xf numFmtId="0" fontId="6" fillId="26" borderId="0" xfId="70" applyFont="1" applyFill="1" applyBorder="1" applyAlignment="1">
      <alignment vertical="center" wrapText="1"/>
    </xf>
    <xf numFmtId="0" fontId="6" fillId="25" borderId="0" xfId="70" applyFont="1" applyFill="1" applyBorder="1" applyAlignment="1">
      <alignment vertical="center" wrapText="1"/>
    </xf>
    <xf numFmtId="0" fontId="44" fillId="25" borderId="0" xfId="70" applyFont="1" applyFill="1" applyAlignment="1">
      <alignment vertical="center"/>
    </xf>
    <xf numFmtId="0" fontId="44" fillId="25" borderId="20" xfId="70" applyFont="1" applyFill="1" applyBorder="1" applyAlignment="1">
      <alignment vertical="center"/>
    </xf>
    <xf numFmtId="0" fontId="11" fillId="25" borderId="0" xfId="63" applyFont="1" applyFill="1" applyBorder="1" applyAlignment="1">
      <alignment horizontal="left" vertical="center" wrapText="1"/>
    </xf>
    <xf numFmtId="0" fontId="44" fillId="0" borderId="0" xfId="70" applyFont="1" applyAlignment="1">
      <alignment vertical="center"/>
    </xf>
    <xf numFmtId="0" fontId="11" fillId="24" borderId="0" xfId="40" applyFont="1" applyFill="1" applyBorder="1" applyAlignment="1">
      <alignment horizontal="left" vertical="center"/>
    </xf>
    <xf numFmtId="0" fontId="6" fillId="25" borderId="0" xfId="70" applyFont="1" applyFill="1" applyAlignment="1">
      <alignment vertical="center"/>
    </xf>
    <xf numFmtId="0" fontId="6" fillId="25" borderId="20" xfId="70" applyFont="1" applyFill="1" applyBorder="1" applyAlignment="1">
      <alignment vertical="center"/>
    </xf>
    <xf numFmtId="0" fontId="6" fillId="25" borderId="0" xfId="70" applyFont="1" applyFill="1" applyBorder="1" applyAlignment="1">
      <alignment vertical="center"/>
    </xf>
    <xf numFmtId="0" fontId="6" fillId="0" borderId="0" xfId="70" applyFont="1" applyAlignment="1">
      <alignment vertical="center"/>
    </xf>
    <xf numFmtId="0" fontId="11" fillId="27" borderId="0" xfId="40" applyFont="1" applyFill="1" applyBorder="1" applyAlignment="1">
      <alignment vertical="center"/>
    </xf>
    <xf numFmtId="4" fontId="6" fillId="26" borderId="0" xfId="63" applyNumberFormat="1" applyFont="1" applyFill="1" applyBorder="1" applyAlignment="1">
      <alignment horizontal="left" vertical="center" wrapText="1"/>
    </xf>
    <xf numFmtId="0" fontId="11" fillId="27" borderId="0" xfId="66" applyFont="1" applyFill="1" applyBorder="1" applyAlignment="1">
      <alignment horizontal="left" vertical="center"/>
    </xf>
    <xf numFmtId="0" fontId="6" fillId="26" borderId="0" xfId="70" applyFont="1" applyFill="1" applyAlignment="1">
      <alignment vertical="center" wrapText="1"/>
    </xf>
    <xf numFmtId="0" fontId="6" fillId="26" borderId="0" xfId="63" applyFont="1" applyFill="1" applyBorder="1" applyAlignment="1">
      <alignment horizontal="left" vertical="center" wrapText="1"/>
    </xf>
    <xf numFmtId="0" fontId="6" fillId="26" borderId="0" xfId="70" quotePrefix="1" applyFont="1" applyFill="1" applyBorder="1" applyAlignment="1">
      <alignment vertical="center" wrapText="1"/>
    </xf>
    <xf numFmtId="0" fontId="6" fillId="25" borderId="0" xfId="70" quotePrefix="1" applyFont="1" applyFill="1" applyBorder="1" applyAlignment="1">
      <alignment vertical="center" wrapText="1"/>
    </xf>
    <xf numFmtId="0" fontId="15" fillId="40" borderId="0" xfId="61" applyFont="1" applyFill="1" applyBorder="1" applyAlignment="1">
      <alignment horizontal="left" indent="1"/>
    </xf>
    <xf numFmtId="3" fontId="19" fillId="40" borderId="0" xfId="61" applyNumberFormat="1" applyFont="1" applyFill="1" applyBorder="1" applyAlignment="1">
      <alignment horizontal="center" wrapText="1"/>
    </xf>
    <xf numFmtId="0" fontId="15" fillId="40" borderId="0" xfId="61" applyFont="1" applyFill="1" applyBorder="1" applyAlignment="1"/>
    <xf numFmtId="167" fontId="44" fillId="0" borderId="0" xfId="51" applyNumberFormat="1" applyFont="1" applyAlignment="1">
      <alignment horizontal="right"/>
    </xf>
    <xf numFmtId="1" fontId="48" fillId="0" borderId="0" xfId="70" applyNumberFormat="1" applyFont="1"/>
    <xf numFmtId="0" fontId="44" fillId="25" borderId="0" xfId="70" applyFont="1" applyFill="1" applyProtection="1">
      <protection locked="0"/>
    </xf>
    <xf numFmtId="0" fontId="14" fillId="26" borderId="62" xfId="70" applyFont="1" applyFill="1" applyBorder="1" applyAlignment="1"/>
    <xf numFmtId="0" fontId="5" fillId="26" borderId="0" xfId="62" applyFill="1"/>
    <xf numFmtId="0" fontId="48" fillId="26" borderId="0" xfId="62" applyFont="1" applyFill="1"/>
    <xf numFmtId="0" fontId="44" fillId="25" borderId="19" xfId="70" applyFont="1" applyFill="1" applyBorder="1" applyProtection="1">
      <protection locked="0"/>
    </xf>
    <xf numFmtId="0" fontId="44" fillId="25" borderId="0" xfId="70" applyFont="1" applyFill="1" applyBorder="1" applyProtection="1">
      <protection locked="0"/>
    </xf>
    <xf numFmtId="0" fontId="19" fillId="24" borderId="0" xfId="40" applyFont="1" applyFill="1" applyBorder="1" applyProtection="1">
      <protection locked="0"/>
    </xf>
    <xf numFmtId="0" fontId="15" fillId="24" borderId="0" xfId="40" applyFont="1" applyFill="1" applyBorder="1" applyProtection="1">
      <protection locked="0"/>
    </xf>
    <xf numFmtId="167" fontId="15" fillId="25" borderId="0" xfId="70" applyNumberFormat="1" applyFont="1" applyFill="1" applyBorder="1" applyAlignment="1" applyProtection="1">
      <alignment horizontal="right"/>
      <protection locked="0"/>
    </xf>
    <xf numFmtId="0" fontId="9" fillId="25" borderId="0" xfId="70" applyFont="1" applyFill="1" applyBorder="1" applyProtection="1">
      <protection locked="0"/>
    </xf>
    <xf numFmtId="0" fontId="12" fillId="25" borderId="0" xfId="0" applyFont="1" applyFill="1" applyBorder="1" applyAlignment="1">
      <alignment horizontal="left" vertical="center"/>
    </xf>
    <xf numFmtId="49" fontId="53" fillId="37" borderId="0" xfId="40" applyNumberFormat="1" applyFont="1" applyFill="1" applyBorder="1" applyAlignment="1">
      <alignment horizontal="center" vertical="center" readingOrder="1"/>
    </xf>
    <xf numFmtId="2" fontId="45" fillId="26" borderId="0" xfId="70" applyNumberFormat="1" applyFont="1" applyFill="1" applyBorder="1" applyAlignment="1">
      <alignment horizontal="center"/>
    </xf>
    <xf numFmtId="0" fontId="14" fillId="25" borderId="0" xfId="0" applyFont="1" applyFill="1" applyBorder="1" applyAlignment="1">
      <alignment horizontal="center"/>
    </xf>
    <xf numFmtId="0" fontId="14" fillId="25" borderId="0" xfId="0" applyFont="1" applyFill="1" applyBorder="1" applyAlignment="1">
      <alignment horizontal="center"/>
    </xf>
    <xf numFmtId="3" fontId="16" fillId="0" borderId="0" xfId="70" applyNumberFormat="1" applyFont="1"/>
    <xf numFmtId="0" fontId="83" fillId="26" borderId="0" xfId="62" applyFont="1" applyFill="1" applyBorder="1" applyAlignment="1">
      <alignment horizontal="center" vertical="center"/>
    </xf>
    <xf numFmtId="1" fontId="73" fillId="25" borderId="0" xfId="62" applyNumberFormat="1" applyFont="1" applyFill="1" applyBorder="1" applyAlignment="1">
      <alignment horizontal="right"/>
    </xf>
    <xf numFmtId="3" fontId="73" fillId="25" borderId="0" xfId="62" applyNumberFormat="1" applyFont="1" applyFill="1" applyBorder="1" applyAlignment="1">
      <alignment horizontal="right"/>
    </xf>
    <xf numFmtId="0" fontId="48" fillId="0" borderId="0" xfId="62" applyFont="1" applyFill="1" applyBorder="1"/>
    <xf numFmtId="0" fontId="59" fillId="0" borderId="0" xfId="62" applyFont="1" applyFill="1" applyBorder="1" applyAlignment="1"/>
    <xf numFmtId="0" fontId="48" fillId="26" borderId="0" xfId="62" applyFont="1" applyFill="1" applyBorder="1"/>
    <xf numFmtId="0" fontId="14" fillId="26" borderId="0" xfId="62" applyFont="1" applyFill="1" applyBorder="1" applyAlignment="1">
      <alignment horizontal="left" indent="1"/>
    </xf>
    <xf numFmtId="0" fontId="5" fillId="26" borderId="0" xfId="62" applyFill="1" applyBorder="1"/>
    <xf numFmtId="0" fontId="73" fillId="26" borderId="0" xfId="62" applyFont="1" applyFill="1" applyBorder="1" applyAlignment="1">
      <alignment horizontal="left"/>
    </xf>
    <xf numFmtId="3" fontId="43" fillId="26" borderId="0" xfId="62" applyNumberFormat="1" applyFont="1" applyFill="1" applyBorder="1" applyAlignment="1">
      <alignment horizontal="right"/>
    </xf>
    <xf numFmtId="0" fontId="32" fillId="26" borderId="0" xfId="40" applyFont="1" applyFill="1" applyBorder="1"/>
    <xf numFmtId="0" fontId="19" fillId="26" borderId="0" xfId="62" applyFont="1" applyFill="1" applyBorder="1" applyAlignment="1">
      <alignment horizontal="justify" wrapText="1"/>
    </xf>
    <xf numFmtId="0" fontId="62" fillId="26" borderId="0" xfId="62" applyFont="1" applyFill="1" applyBorder="1" applyAlignment="1">
      <alignment horizontal="left" vertical="center" indent="1"/>
    </xf>
    <xf numFmtId="0" fontId="60" fillId="26" borderId="0" xfId="62" applyFont="1" applyFill="1" applyBorder="1" applyAlignment="1">
      <alignment vertical="center"/>
    </xf>
    <xf numFmtId="0" fontId="59" fillId="26" borderId="0" xfId="62" applyFont="1" applyFill="1" applyBorder="1" applyAlignment="1">
      <alignment vertical="center"/>
    </xf>
    <xf numFmtId="1" fontId="14" fillId="26" borderId="0" xfId="40" applyNumberFormat="1" applyFont="1" applyFill="1" applyBorder="1" applyAlignment="1">
      <alignment horizontal="center" wrapText="1"/>
    </xf>
    <xf numFmtId="164" fontId="14" fillId="26" borderId="0" xfId="40" applyNumberFormat="1" applyFont="1" applyFill="1" applyBorder="1" applyAlignment="1">
      <alignment horizontal="right" wrapText="1" indent="2"/>
    </xf>
    <xf numFmtId="0" fontId="59" fillId="26" borderId="0" xfId="62" applyFont="1" applyFill="1" applyBorder="1"/>
    <xf numFmtId="1" fontId="73" fillId="25" borderId="0" xfId="62" applyNumberFormat="1" applyFont="1" applyFill="1" applyBorder="1" applyAlignment="1">
      <alignment horizontal="center"/>
    </xf>
    <xf numFmtId="3" fontId="73" fillId="25" borderId="0" xfId="62" applyNumberFormat="1" applyFont="1" applyFill="1" applyBorder="1" applyAlignment="1">
      <alignment horizontal="center"/>
    </xf>
    <xf numFmtId="3" fontId="14" fillId="25" borderId="0" xfId="62" applyNumberFormat="1" applyFont="1" applyFill="1" applyBorder="1" applyAlignment="1">
      <alignment horizontal="center"/>
    </xf>
    <xf numFmtId="0" fontId="14" fillId="26" borderId="0" xfId="0" applyFont="1" applyFill="1" applyBorder="1" applyAlignment="1">
      <alignment horizontal="center"/>
    </xf>
    <xf numFmtId="1" fontId="73" fillId="26" borderId="0" xfId="62" applyNumberFormat="1" applyFont="1" applyFill="1" applyBorder="1" applyAlignment="1">
      <alignment horizontal="right"/>
    </xf>
    <xf numFmtId="3" fontId="14" fillId="26" borderId="0" xfId="62" applyNumberFormat="1" applyFont="1" applyFill="1" applyBorder="1" applyAlignment="1">
      <alignment horizontal="right" indent="2"/>
    </xf>
    <xf numFmtId="3" fontId="73" fillId="26" borderId="0" xfId="62" applyNumberFormat="1" applyFont="1" applyFill="1" applyBorder="1" applyAlignment="1">
      <alignment horizontal="right"/>
    </xf>
    <xf numFmtId="3" fontId="14" fillId="26" borderId="0" xfId="62" applyNumberFormat="1" applyFont="1" applyFill="1" applyBorder="1" applyAlignment="1">
      <alignment horizontal="right"/>
    </xf>
    <xf numFmtId="1" fontId="14" fillId="26" borderId="63" xfId="0" applyNumberFormat="1" applyFont="1" applyFill="1" applyBorder="1" applyAlignment="1"/>
    <xf numFmtId="1" fontId="73" fillId="26" borderId="0" xfId="62" applyNumberFormat="1" applyFont="1" applyFill="1" applyBorder="1" applyAlignment="1"/>
    <xf numFmtId="3" fontId="73" fillId="26" borderId="0" xfId="62" applyNumberFormat="1" applyFont="1" applyFill="1" applyBorder="1" applyAlignment="1"/>
    <xf numFmtId="1" fontId="14" fillId="26" borderId="63" xfId="0" applyNumberFormat="1" applyFont="1" applyFill="1" applyBorder="1" applyAlignment="1">
      <alignment horizontal="center"/>
    </xf>
    <xf numFmtId="1" fontId="73" fillId="26" borderId="0" xfId="62" applyNumberFormat="1" applyFont="1" applyFill="1" applyBorder="1" applyAlignment="1">
      <alignment horizontal="center"/>
    </xf>
    <xf numFmtId="3" fontId="14" fillId="26" borderId="0" xfId="62" applyNumberFormat="1" applyFont="1" applyFill="1" applyBorder="1" applyAlignment="1">
      <alignment horizontal="center"/>
    </xf>
    <xf numFmtId="3" fontId="73" fillId="26" borderId="0" xfId="62" applyNumberFormat="1" applyFont="1" applyFill="1" applyBorder="1" applyAlignment="1">
      <alignment horizontal="center"/>
    </xf>
    <xf numFmtId="1" fontId="14" fillId="25" borderId="63" xfId="0" applyNumberFormat="1" applyFont="1" applyFill="1" applyBorder="1" applyAlignment="1">
      <alignment horizontal="center"/>
    </xf>
    <xf numFmtId="3" fontId="73" fillId="25" borderId="0" xfId="62" applyNumberFormat="1" applyFont="1" applyFill="1" applyBorder="1" applyAlignment="1"/>
    <xf numFmtId="1" fontId="14" fillId="25" borderId="63" xfId="0" applyNumberFormat="1" applyFont="1" applyFill="1" applyBorder="1" applyAlignment="1">
      <alignment horizontal="right"/>
    </xf>
    <xf numFmtId="0" fontId="14" fillId="25" borderId="0" xfId="0" applyFont="1" applyFill="1" applyBorder="1" applyAlignment="1">
      <alignment horizontal="right"/>
    </xf>
    <xf numFmtId="3" fontId="6" fillId="26" borderId="0" xfId="70" applyNumberFormat="1" applyFont="1" applyFill="1" applyBorder="1"/>
    <xf numFmtId="0" fontId="79" fillId="26" borderId="0" xfId="70" applyFont="1" applyFill="1" applyBorder="1" applyAlignment="1">
      <alignment horizontal="left" vertical="center"/>
    </xf>
    <xf numFmtId="3" fontId="15" fillId="26" borderId="0" xfId="70" applyNumberFormat="1" applyFont="1" applyFill="1" applyBorder="1" applyAlignment="1">
      <alignment horizontal="right"/>
    </xf>
    <xf numFmtId="0" fontId="19" fillId="25" borderId="64" xfId="62" applyFont="1" applyFill="1" applyBorder="1" applyAlignment="1">
      <alignment vertical="top"/>
    </xf>
    <xf numFmtId="0" fontId="78" fillId="26" borderId="65" xfId="0" applyFont="1" applyFill="1" applyBorder="1" applyAlignment="1">
      <alignment horizontal="left" vertical="center" wrapText="1"/>
    </xf>
    <xf numFmtId="0" fontId="78" fillId="26" borderId="0" xfId="0" applyFont="1" applyFill="1" applyBorder="1" applyAlignment="1">
      <alignment horizontal="left" vertical="center" wrapText="1"/>
    </xf>
    <xf numFmtId="1" fontId="14" fillId="26" borderId="63" xfId="0" applyNumberFormat="1" applyFont="1" applyFill="1" applyBorder="1" applyAlignment="1">
      <alignment horizontal="right"/>
    </xf>
    <xf numFmtId="0" fontId="14" fillId="26" borderId="0" xfId="0" applyFont="1" applyFill="1" applyBorder="1" applyAlignment="1">
      <alignment horizontal="right"/>
    </xf>
    <xf numFmtId="0" fontId="86" fillId="26" borderId="0" xfId="62" applyFont="1" applyFill="1" applyAlignment="1">
      <alignment horizontal="center"/>
    </xf>
    <xf numFmtId="0" fontId="73" fillId="26" borderId="0" xfId="62" applyFont="1" applyFill="1"/>
    <xf numFmtId="0" fontId="90" fillId="25" borderId="24" xfId="62" applyFont="1" applyFill="1" applyBorder="1" applyAlignment="1">
      <alignment horizontal="left" vertical="center" indent="1"/>
    </xf>
    <xf numFmtId="0" fontId="101" fillId="25" borderId="26" xfId="62" applyFont="1" applyFill="1" applyBorder="1" applyAlignment="1">
      <alignment vertical="center"/>
    </xf>
    <xf numFmtId="0" fontId="101" fillId="25" borderId="25" xfId="62" applyFont="1" applyFill="1" applyBorder="1" applyAlignment="1">
      <alignment vertical="center"/>
    </xf>
    <xf numFmtId="3" fontId="15" fillId="25" borderId="0" xfId="62" applyNumberFormat="1" applyFont="1" applyFill="1" applyBorder="1" applyAlignment="1">
      <alignment horizontal="center"/>
    </xf>
    <xf numFmtId="3" fontId="15" fillId="25" borderId="0" xfId="62" applyNumberFormat="1" applyFont="1" applyFill="1" applyBorder="1" applyAlignment="1">
      <alignment horizontal="right"/>
    </xf>
    <xf numFmtId="3" fontId="15" fillId="26" borderId="0" xfId="62" applyNumberFormat="1" applyFont="1" applyFill="1" applyBorder="1" applyAlignment="1"/>
    <xf numFmtId="3" fontId="15" fillId="26" borderId="0" xfId="62" applyNumberFormat="1" applyFont="1" applyFill="1" applyBorder="1" applyAlignment="1">
      <alignment horizontal="center"/>
    </xf>
    <xf numFmtId="3" fontId="15" fillId="26" borderId="0" xfId="62" applyNumberFormat="1" applyFont="1" applyFill="1" applyBorder="1" applyAlignment="1">
      <alignment horizontal="right"/>
    </xf>
    <xf numFmtId="3" fontId="15" fillId="25" borderId="0" xfId="62" applyNumberFormat="1" applyFont="1" applyFill="1" applyBorder="1" applyAlignment="1"/>
    <xf numFmtId="165" fontId="5" fillId="0" borderId="0" xfId="70" applyNumberFormat="1" applyFill="1"/>
    <xf numFmtId="0" fontId="14" fillId="26" borderId="11" xfId="0" applyFont="1" applyFill="1" applyBorder="1" applyAlignment="1">
      <alignment horizontal="center"/>
    </xf>
    <xf numFmtId="0" fontId="73" fillId="25" borderId="0" xfId="70" applyFont="1" applyFill="1" applyBorder="1" applyAlignment="1">
      <alignment horizontal="left"/>
    </xf>
    <xf numFmtId="0" fontId="15" fillId="25" borderId="0" xfId="70" applyNumberFormat="1" applyFont="1" applyFill="1" applyBorder="1" applyAlignment="1">
      <alignment horizontal="right"/>
    </xf>
    <xf numFmtId="0" fontId="14" fillId="25" borderId="0" xfId="70" applyFont="1" applyFill="1" applyBorder="1" applyAlignment="1">
      <alignment horizontal="left"/>
    </xf>
    <xf numFmtId="0" fontId="12" fillId="25" borderId="23" xfId="70" applyFont="1" applyFill="1" applyBorder="1" applyAlignment="1">
      <alignment horizontal="left"/>
    </xf>
    <xf numFmtId="0" fontId="12" fillId="25" borderId="22" xfId="70" applyFont="1" applyFill="1" applyBorder="1" applyAlignment="1">
      <alignment horizontal="left"/>
    </xf>
    <xf numFmtId="0" fontId="5" fillId="26" borderId="0" xfId="62" applyFill="1" applyBorder="1" applyAlignment="1">
      <alignment vertical="center"/>
    </xf>
    <xf numFmtId="0" fontId="5" fillId="25" borderId="19" xfId="62" applyFill="1" applyBorder="1" applyAlignment="1">
      <alignment vertical="center"/>
    </xf>
    <xf numFmtId="0" fontId="5" fillId="0" borderId="0" xfId="62" applyFill="1" applyBorder="1" applyAlignment="1">
      <alignment vertical="center"/>
    </xf>
    <xf numFmtId="0" fontId="59" fillId="25" borderId="0" xfId="62" applyFont="1" applyFill="1" applyAlignment="1">
      <alignment vertical="center"/>
    </xf>
    <xf numFmtId="0" fontId="14" fillId="25" borderId="0" xfId="62" applyFont="1" applyFill="1" applyBorder="1" applyAlignment="1">
      <alignment horizontal="left" vertical="center"/>
    </xf>
    <xf numFmtId="0" fontId="14" fillId="25" borderId="0" xfId="62" applyFont="1" applyFill="1" applyBorder="1" applyAlignment="1">
      <alignment horizontal="justify" vertical="center"/>
    </xf>
    <xf numFmtId="3" fontId="15" fillId="25" borderId="0" xfId="62" applyNumberFormat="1" applyFont="1" applyFill="1" applyBorder="1" applyAlignment="1">
      <alignment vertical="center"/>
    </xf>
    <xf numFmtId="0" fontId="14" fillId="25" borderId="0" xfId="62" applyFont="1" applyFill="1" applyBorder="1" applyAlignment="1">
      <alignment horizontal="left"/>
    </xf>
    <xf numFmtId="0" fontId="86" fillId="26" borderId="0" xfId="62" applyFont="1" applyFill="1" applyAlignment="1">
      <alignment horizontal="center" vertical="center"/>
    </xf>
    <xf numFmtId="3" fontId="15" fillId="25" borderId="0" xfId="62" applyNumberFormat="1" applyFont="1" applyFill="1" applyBorder="1" applyAlignment="1">
      <alignment horizontal="center" vertical="center"/>
    </xf>
    <xf numFmtId="3" fontId="15" fillId="25" borderId="0" xfId="62" applyNumberFormat="1" applyFont="1" applyFill="1" applyBorder="1" applyAlignment="1">
      <alignment horizontal="right" vertical="center"/>
    </xf>
    <xf numFmtId="3" fontId="15" fillId="26" borderId="0" xfId="62" applyNumberFormat="1" applyFont="1" applyFill="1" applyBorder="1" applyAlignment="1">
      <alignment vertical="center"/>
    </xf>
    <xf numFmtId="3" fontId="15" fillId="26" borderId="0" xfId="62" applyNumberFormat="1" applyFont="1" applyFill="1" applyBorder="1" applyAlignment="1">
      <alignment horizontal="center" vertical="center"/>
    </xf>
    <xf numFmtId="3" fontId="15" fillId="26" borderId="0" xfId="62" applyNumberFormat="1" applyFont="1" applyFill="1" applyBorder="1" applyAlignment="1">
      <alignment horizontal="right" vertical="center"/>
    </xf>
    <xf numFmtId="164" fontId="15" fillId="27" borderId="20" xfId="40" applyNumberFormat="1" applyFont="1" applyFill="1" applyBorder="1" applyAlignment="1">
      <alignment horizontal="center" readingOrder="1"/>
    </xf>
    <xf numFmtId="164" fontId="15" fillId="27" borderId="0" xfId="40" applyNumberFormat="1" applyFont="1" applyFill="1" applyBorder="1" applyAlignment="1">
      <alignment horizontal="center" readingOrder="1"/>
    </xf>
    <xf numFmtId="0" fontId="73" fillId="25" borderId="0" xfId="70" applyFont="1" applyFill="1" applyBorder="1" applyAlignment="1">
      <alignment horizontal="left"/>
    </xf>
    <xf numFmtId="0" fontId="73" fillId="26" borderId="0" xfId="70" applyFont="1" applyFill="1" applyBorder="1" applyAlignment="1">
      <alignment horizontal="left"/>
    </xf>
    <xf numFmtId="0" fontId="14" fillId="25" borderId="0" xfId="70" applyFont="1" applyFill="1" applyBorder="1" applyAlignment="1">
      <alignment horizontal="left"/>
    </xf>
    <xf numFmtId="0" fontId="12" fillId="25" borderId="22" xfId="70" applyFont="1" applyFill="1" applyBorder="1" applyAlignment="1">
      <alignment horizontal="left"/>
    </xf>
    <xf numFmtId="1" fontId="16" fillId="0" borderId="0" xfId="70" applyNumberFormat="1" applyFont="1"/>
    <xf numFmtId="0" fontId="19" fillId="24" borderId="0" xfId="40" applyFont="1" applyFill="1" applyBorder="1" applyAlignment="1" applyProtection="1">
      <alignment horizontal="left"/>
    </xf>
    <xf numFmtId="0" fontId="19" fillId="26" borderId="0" xfId="70" applyFont="1" applyFill="1" applyBorder="1" applyAlignment="1">
      <alignment vertical="top"/>
    </xf>
    <xf numFmtId="49" fontId="14" fillId="25" borderId="12" xfId="62" applyNumberFormat="1" applyFont="1" applyFill="1" applyBorder="1" applyAlignment="1">
      <alignment horizontal="center" vertical="center" wrapText="1"/>
    </xf>
    <xf numFmtId="0" fontId="14" fillId="25" borderId="57" xfId="62" applyFont="1" applyFill="1" applyBorder="1" applyAlignment="1">
      <alignment horizontal="center"/>
    </xf>
    <xf numFmtId="0" fontId="14" fillId="25" borderId="0" xfId="70" applyFont="1" applyFill="1" applyBorder="1" applyAlignment="1">
      <alignment horizontal="left"/>
    </xf>
    <xf numFmtId="165" fontId="12" fillId="26" borderId="0" xfId="70" applyNumberFormat="1" applyFont="1" applyFill="1" applyBorder="1" applyAlignment="1">
      <alignment horizontal="center" vertical="center"/>
    </xf>
    <xf numFmtId="0" fontId="14" fillId="25" borderId="12" xfId="70" applyFont="1" applyFill="1" applyBorder="1" applyAlignment="1">
      <alignment horizontal="center"/>
    </xf>
    <xf numFmtId="0" fontId="50" fillId="25" borderId="0" xfId="70" applyFont="1" applyFill="1" applyAlignment="1">
      <alignment vertical="center"/>
    </xf>
    <xf numFmtId="0" fontId="50" fillId="25" borderId="20" xfId="70" applyFont="1" applyFill="1" applyBorder="1" applyAlignment="1">
      <alignment vertical="center"/>
    </xf>
    <xf numFmtId="0" fontId="9" fillId="25" borderId="0" xfId="70" applyFont="1" applyFill="1" applyBorder="1" applyAlignment="1">
      <alignment vertical="center"/>
    </xf>
    <xf numFmtId="0" fontId="50" fillId="25" borderId="0" xfId="70" applyFont="1" applyFill="1" applyBorder="1" applyAlignment="1">
      <alignment vertical="center"/>
    </xf>
    <xf numFmtId="0" fontId="50" fillId="0" borderId="0" xfId="70" applyFont="1" applyAlignment="1">
      <alignment vertical="center"/>
    </xf>
    <xf numFmtId="1" fontId="84" fillId="26" borderId="0" xfId="70" applyNumberFormat="1" applyFont="1" applyFill="1" applyBorder="1" applyAlignment="1">
      <alignment horizontal="right" vertical="center"/>
    </xf>
    <xf numFmtId="167" fontId="5" fillId="0" borderId="0" xfId="70" applyNumberFormat="1" applyFill="1"/>
    <xf numFmtId="0" fontId="16" fillId="0" borderId="0" xfId="70" applyFont="1" applyAlignment="1"/>
    <xf numFmtId="164" fontId="59" fillId="0" borderId="0" xfId="70" applyNumberFormat="1" applyFont="1" applyFill="1"/>
    <xf numFmtId="168" fontId="5" fillId="0" borderId="0" xfId="70" applyNumberFormat="1" applyFill="1"/>
    <xf numFmtId="0" fontId="5" fillId="0" borderId="0" xfId="219" applyFont="1"/>
    <xf numFmtId="0" fontId="8" fillId="25" borderId="0" xfId="0" applyFont="1" applyFill="1" applyBorder="1"/>
    <xf numFmtId="0" fontId="14" fillId="25" borderId="0" xfId="0" applyFont="1" applyFill="1" applyBorder="1" applyAlignment="1">
      <alignment horizontal="center"/>
    </xf>
    <xf numFmtId="0" fontId="56" fillId="26" borderId="0" xfId="62" applyFont="1" applyFill="1" applyBorder="1"/>
    <xf numFmtId="0" fontId="14" fillId="26" borderId="51" xfId="70" applyFont="1" applyFill="1" applyBorder="1" applyAlignment="1"/>
    <xf numFmtId="0" fontId="14" fillId="25" borderId="68" xfId="62" applyFont="1" applyFill="1" applyBorder="1" applyAlignment="1">
      <alignment horizontal="center"/>
    </xf>
    <xf numFmtId="167" fontId="15" fillId="27" borderId="68" xfId="40" applyNumberFormat="1" applyFont="1" applyFill="1" applyBorder="1" applyAlignment="1">
      <alignment horizontal="right" wrapText="1" indent="1"/>
    </xf>
    <xf numFmtId="167" fontId="73" fillId="26" borderId="0" xfId="62" applyNumberFormat="1" applyFont="1" applyFill="1" applyBorder="1" applyAlignment="1">
      <alignment horizontal="right" indent="1"/>
    </xf>
    <xf numFmtId="165" fontId="6" fillId="25" borderId="0" xfId="0" applyNumberFormat="1" applyFont="1" applyFill="1" applyBorder="1" applyAlignment="1">
      <alignment horizontal="right" indent="1"/>
    </xf>
    <xf numFmtId="167" fontId="73"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right" wrapText="1" indent="1"/>
    </xf>
    <xf numFmtId="167" fontId="15" fillId="27" borderId="69" xfId="40" applyNumberFormat="1" applyFont="1" applyFill="1" applyBorder="1" applyAlignment="1">
      <alignment horizontal="center" wrapText="1"/>
    </xf>
    <xf numFmtId="165" fontId="73" fillId="27" borderId="69" xfId="58" applyNumberFormat="1" applyFont="1" applyFill="1" applyBorder="1" applyAlignment="1">
      <alignment horizontal="right" wrapText="1" indent="1"/>
    </xf>
    <xf numFmtId="165" fontId="15" fillId="27" borderId="69" xfId="40" applyNumberFormat="1" applyFont="1" applyFill="1" applyBorder="1" applyAlignment="1">
      <alignment horizontal="right" wrapText="1" indent="1"/>
    </xf>
    <xf numFmtId="2" fontId="15" fillId="27" borderId="69" xfId="40" applyNumberFormat="1" applyFont="1" applyFill="1" applyBorder="1" applyAlignment="1">
      <alignment horizontal="right" wrapText="1" indent="1"/>
    </xf>
    <xf numFmtId="167" fontId="73" fillId="27" borderId="68" xfId="40" applyNumberFormat="1" applyFont="1" applyFill="1" applyBorder="1" applyAlignment="1">
      <alignment horizontal="right" wrapText="1" indent="1"/>
    </xf>
    <xf numFmtId="0" fontId="70" fillId="0" borderId="0" xfId="70" applyFont="1"/>
    <xf numFmtId="1" fontId="70" fillId="0" borderId="0" xfId="70" applyNumberFormat="1" applyFont="1"/>
    <xf numFmtId="3" fontId="70" fillId="0" borderId="0" xfId="70" applyNumberFormat="1" applyFont="1"/>
    <xf numFmtId="0" fontId="70" fillId="0" borderId="0" xfId="70" applyFont="1" applyAlignment="1">
      <alignment vertical="center"/>
    </xf>
    <xf numFmtId="0" fontId="70" fillId="0" borderId="0" xfId="70" applyFont="1" applyAlignment="1"/>
    <xf numFmtId="0" fontId="70" fillId="0" borderId="0" xfId="62" applyFont="1"/>
    <xf numFmtId="0" fontId="20" fillId="25" borderId="0" xfId="0" applyFont="1" applyFill="1" applyBorder="1" applyAlignment="1"/>
    <xf numFmtId="164" fontId="15" fillId="24" borderId="0" xfId="40" applyNumberFormat="1" applyFont="1" applyFill="1" applyBorder="1" applyAlignment="1">
      <alignment wrapText="1"/>
    </xf>
    <xf numFmtId="0" fontId="15" fillId="25" borderId="0" xfId="0" applyFont="1" applyFill="1" applyBorder="1" applyAlignment="1">
      <alignment horizontal="left" indent="4"/>
    </xf>
    <xf numFmtId="0" fontId="15" fillId="26" borderId="0" xfId="0" applyFont="1" applyFill="1" applyBorder="1"/>
    <xf numFmtId="0" fontId="14" fillId="25" borderId="0" xfId="0" applyFont="1" applyFill="1" applyBorder="1" applyAlignment="1"/>
    <xf numFmtId="0" fontId="14" fillId="25" borderId="0" xfId="0" applyFont="1" applyFill="1" applyBorder="1" applyAlignment="1">
      <alignment horizontal="center"/>
    </xf>
    <xf numFmtId="0" fontId="13" fillId="25" borderId="0" xfId="0" applyFont="1" applyFill="1" applyBorder="1"/>
    <xf numFmtId="0" fontId="17" fillId="30" borderId="20" xfId="62" applyFont="1" applyFill="1" applyBorder="1" applyAlignment="1" applyProtection="1">
      <alignment horizontal="center" vertical="center"/>
    </xf>
    <xf numFmtId="165" fontId="48" fillId="0" borderId="0" xfId="0" applyNumberFormat="1" applyFont="1"/>
    <xf numFmtId="0" fontId="96" fillId="35" borderId="0" xfId="68" applyFill="1" applyAlignment="1" applyProtection="1"/>
    <xf numFmtId="174" fontId="15" fillId="36" borderId="0" xfId="62" applyNumberFormat="1" applyFont="1" applyFill="1" applyAlignment="1">
      <alignment horizontal="right" vertical="center" wrapText="1"/>
    </xf>
    <xf numFmtId="174" fontId="15" fillId="26" borderId="0" xfId="62" applyNumberFormat="1" applyFont="1" applyFill="1" applyBorder="1" applyAlignment="1">
      <alignment horizontal="right" vertical="center" wrapText="1"/>
    </xf>
    <xf numFmtId="167" fontId="73" fillId="26" borderId="10" xfId="0" applyNumberFormat="1" applyFont="1" applyFill="1" applyBorder="1" applyAlignment="1">
      <alignment horizontal="right" vertical="center" indent="2"/>
    </xf>
    <xf numFmtId="167" fontId="6" fillId="26" borderId="0" xfId="0" applyNumberFormat="1" applyFont="1" applyFill="1" applyBorder="1" applyAlignment="1">
      <alignment horizontal="right" indent="2"/>
    </xf>
    <xf numFmtId="165" fontId="73" fillId="26" borderId="10" xfId="0" applyNumberFormat="1" applyFont="1" applyFill="1" applyBorder="1" applyAlignment="1">
      <alignment horizontal="right" vertical="center" indent="2"/>
    </xf>
    <xf numFmtId="165" fontId="6" fillId="26" borderId="0" xfId="0" applyNumberFormat="1" applyFont="1" applyFill="1" applyBorder="1" applyAlignment="1">
      <alignment horizontal="right" indent="2"/>
    </xf>
    <xf numFmtId="0" fontId="92" fillId="32" borderId="0" xfId="62" applyFont="1" applyFill="1" applyBorder="1" applyAlignment="1">
      <alignment wrapText="1"/>
    </xf>
    <xf numFmtId="0" fontId="14" fillId="25" borderId="0" xfId="70" applyFont="1" applyFill="1" applyBorder="1" applyAlignment="1">
      <alignment horizontal="left"/>
    </xf>
    <xf numFmtId="167" fontId="6" fillId="26" borderId="0" xfId="0" applyNumberFormat="1" applyFont="1" applyFill="1" applyBorder="1" applyAlignment="1">
      <alignment horizontal="right" indent="1"/>
    </xf>
    <xf numFmtId="1" fontId="70" fillId="0" borderId="0" xfId="70" applyNumberFormat="1" applyFont="1" applyAlignment="1"/>
    <xf numFmtId="0" fontId="16" fillId="25" borderId="0" xfId="70" applyFont="1" applyFill="1" applyAlignment="1"/>
    <xf numFmtId="0" fontId="16" fillId="25" borderId="20" xfId="70" applyFont="1" applyFill="1" applyBorder="1" applyAlignment="1"/>
    <xf numFmtId="0" fontId="16" fillId="25" borderId="0" xfId="70" applyFont="1" applyFill="1" applyBorder="1" applyAlignment="1"/>
    <xf numFmtId="1" fontId="16" fillId="0" borderId="0" xfId="70" applyNumberFormat="1" applyFont="1" applyAlignment="1"/>
    <xf numFmtId="0" fontId="73" fillId="25" borderId="0" xfId="70" applyFont="1" applyFill="1" applyBorder="1" applyAlignment="1">
      <alignment horizontal="left"/>
    </xf>
    <xf numFmtId="0" fontId="12"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6" fillId="26" borderId="0" xfId="70" applyFont="1" applyFill="1" applyAlignment="1"/>
    <xf numFmtId="0" fontId="5" fillId="26" borderId="0" xfId="63" applyFill="1" applyAlignment="1"/>
    <xf numFmtId="0" fontId="5" fillId="25" borderId="0" xfId="63" applyFont="1" applyFill="1" applyAlignment="1">
      <alignment vertical="center"/>
    </xf>
    <xf numFmtId="0" fontId="5" fillId="25" borderId="0" xfId="63" applyFont="1" applyFill="1" applyBorder="1" applyAlignment="1">
      <alignment vertical="center"/>
    </xf>
    <xf numFmtId="0" fontId="5" fillId="26" borderId="0" xfId="63" applyFont="1" applyFill="1" applyAlignment="1">
      <alignment vertical="center"/>
    </xf>
    <xf numFmtId="0" fontId="5" fillId="0" borderId="0" xfId="63" applyFont="1" applyAlignment="1">
      <alignment vertical="center"/>
    </xf>
    <xf numFmtId="0" fontId="5" fillId="25" borderId="0" xfId="63" applyFont="1" applyFill="1"/>
    <xf numFmtId="0" fontId="13" fillId="25" borderId="0" xfId="63" applyFont="1" applyFill="1" applyBorder="1"/>
    <xf numFmtId="0" fontId="5" fillId="26" borderId="0" xfId="63" applyFont="1" applyFill="1"/>
    <xf numFmtId="0" fontId="5" fillId="0" borderId="0" xfId="63" applyFont="1"/>
    <xf numFmtId="0" fontId="13" fillId="26" borderId="0" xfId="63" applyFont="1" applyFill="1" applyBorder="1"/>
    <xf numFmtId="0" fontId="82" fillId="25" borderId="19" xfId="63" applyFont="1" applyFill="1" applyBorder="1"/>
    <xf numFmtId="1" fontId="15" fillId="26" borderId="0" xfId="63" applyNumberFormat="1" applyFont="1" applyFill="1" applyBorder="1" applyAlignment="1">
      <alignment horizontal="center" vertical="center" wrapText="1"/>
    </xf>
    <xf numFmtId="0" fontId="6" fillId="26" borderId="0" xfId="63" applyFont="1" applyFill="1" applyAlignment="1"/>
    <xf numFmtId="0" fontId="120" fillId="26" borderId="0" xfId="70" applyFont="1" applyFill="1" applyBorder="1"/>
    <xf numFmtId="0" fontId="14" fillId="26" borderId="11" xfId="70" applyFont="1" applyFill="1" applyBorder="1" applyAlignment="1">
      <alignment horizont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2" fillId="25" borderId="23" xfId="70" applyFont="1" applyFill="1" applyBorder="1" applyAlignment="1">
      <alignment horizontal="left"/>
    </xf>
    <xf numFmtId="0" fontId="12" fillId="25" borderId="0" xfId="70" applyFont="1" applyFill="1" applyBorder="1" applyAlignment="1">
      <alignment horizontal="left"/>
    </xf>
    <xf numFmtId="0" fontId="5" fillId="0" borderId="0" xfId="0" applyFont="1"/>
    <xf numFmtId="165" fontId="5" fillId="0" borderId="0" xfId="70" applyNumberFormat="1" applyAlignment="1"/>
    <xf numFmtId="0" fontId="14" fillId="25" borderId="49" xfId="70" applyFont="1" applyFill="1" applyBorder="1" applyAlignment="1">
      <alignment horizontal="center" vertical="center" wrapText="1"/>
    </xf>
    <xf numFmtId="0" fontId="14" fillId="25" borderId="74" xfId="70" applyFont="1" applyFill="1" applyBorder="1" applyAlignment="1">
      <alignment horizontal="center" vertical="center" wrapText="1"/>
    </xf>
    <xf numFmtId="0" fontId="14" fillId="25" borderId="13" xfId="70" applyFont="1" applyFill="1" applyBorder="1" applyAlignment="1">
      <alignment horizontal="center" vertical="center" wrapText="1"/>
    </xf>
    <xf numFmtId="0" fontId="73" fillId="25" borderId="0" xfId="78" applyFont="1" applyFill="1" applyBorder="1" applyAlignment="1">
      <alignment horizontal="left" vertical="center"/>
    </xf>
    <xf numFmtId="171" fontId="73" fillId="26" borderId="49" xfId="70" applyNumberFormat="1" applyFont="1" applyFill="1" applyBorder="1" applyAlignment="1">
      <alignment horizontal="right" vertical="center" wrapText="1"/>
    </xf>
    <xf numFmtId="165" fontId="73" fillId="26" borderId="49" xfId="70" applyNumberFormat="1" applyFont="1" applyFill="1" applyBorder="1" applyAlignment="1">
      <alignment horizontal="right" vertical="center" wrapText="1" indent="2"/>
    </xf>
    <xf numFmtId="3" fontId="73" fillId="26" borderId="0" xfId="70" applyNumberFormat="1" applyFont="1" applyFill="1" applyBorder="1" applyAlignment="1">
      <alignment horizontal="right" vertical="center" wrapText="1"/>
    </xf>
    <xf numFmtId="167" fontId="73"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wrapText="1"/>
    </xf>
    <xf numFmtId="165" fontId="11" fillId="26" borderId="0" xfId="70" applyNumberFormat="1" applyFont="1" applyFill="1" applyBorder="1" applyAlignment="1">
      <alignment horizontal="right" vertical="center" wrapText="1" indent="2"/>
    </xf>
    <xf numFmtId="3" fontId="11" fillId="26" borderId="0" xfId="70" applyNumberFormat="1" applyFont="1" applyFill="1" applyBorder="1" applyAlignment="1">
      <alignment horizontal="right" vertical="center" wrapText="1"/>
    </xf>
    <xf numFmtId="167" fontId="11" fillId="25" borderId="0" xfId="70" applyNumberFormat="1" applyFont="1" applyFill="1" applyBorder="1" applyAlignment="1">
      <alignment horizontal="right" vertical="center" wrapText="1" indent="2"/>
    </xf>
    <xf numFmtId="171" fontId="6" fillId="26" borderId="0" xfId="70" applyNumberFormat="1" applyFont="1" applyFill="1" applyBorder="1" applyAlignment="1">
      <alignment horizontal="right" vertical="center" wrapText="1"/>
    </xf>
    <xf numFmtId="165" fontId="6" fillId="26" borderId="0" xfId="70" applyNumberFormat="1" applyFont="1" applyFill="1" applyBorder="1" applyAlignment="1">
      <alignment horizontal="right" vertical="center" wrapText="1" indent="2"/>
    </xf>
    <xf numFmtId="3" fontId="6" fillId="26" borderId="0" xfId="70" applyNumberFormat="1" applyFont="1" applyFill="1" applyBorder="1" applyAlignment="1">
      <alignment horizontal="right" vertical="center" wrapText="1"/>
    </xf>
    <xf numFmtId="167" fontId="6" fillId="25" borderId="0" xfId="70" applyNumberFormat="1" applyFont="1" applyFill="1" applyBorder="1" applyAlignment="1">
      <alignment horizontal="right" vertical="center" wrapText="1" indent="2"/>
    </xf>
    <xf numFmtId="171" fontId="11" fillId="26" borderId="0" xfId="70" applyNumberFormat="1" applyFont="1" applyFill="1" applyBorder="1" applyAlignment="1">
      <alignment horizontal="right" vertical="center"/>
    </xf>
    <xf numFmtId="165" fontId="11" fillId="26" borderId="0" xfId="70" applyNumberFormat="1" applyFont="1" applyFill="1" applyBorder="1" applyAlignment="1">
      <alignment horizontal="right" vertical="center" indent="2"/>
    </xf>
    <xf numFmtId="171" fontId="6" fillId="26" borderId="0" xfId="70" applyNumberFormat="1" applyFont="1" applyFill="1" applyBorder="1" applyAlignment="1">
      <alignment horizontal="right" vertical="center"/>
    </xf>
    <xf numFmtId="165" fontId="6" fillId="26" borderId="0" xfId="70" applyNumberFormat="1" applyFont="1" applyFill="1" applyBorder="1" applyAlignment="1">
      <alignment horizontal="right" vertical="center" indent="2"/>
    </xf>
    <xf numFmtId="0" fontId="6" fillId="0" borderId="0" xfId="70" applyFont="1" applyFill="1" applyAlignment="1">
      <alignment vertical="center"/>
    </xf>
    <xf numFmtId="0" fontId="11" fillId="26" borderId="0" xfId="70" applyFont="1" applyFill="1" applyBorder="1" applyAlignment="1">
      <alignment horizontal="right" vertical="center"/>
    </xf>
    <xf numFmtId="0" fontId="6" fillId="0" borderId="0" xfId="70" applyFont="1" applyFill="1" applyAlignment="1">
      <alignment vertical="top"/>
    </xf>
    <xf numFmtId="1" fontId="15" fillId="25" borderId="0" xfId="70" applyNumberFormat="1" applyFont="1" applyFill="1" applyBorder="1" applyAlignment="1">
      <alignment vertical="top"/>
    </xf>
    <xf numFmtId="0" fontId="5" fillId="25" borderId="0" xfId="70" applyNumberFormat="1" applyFont="1" applyFill="1" applyBorder="1" applyAlignment="1">
      <alignment vertical="top"/>
    </xf>
    <xf numFmtId="0" fontId="6" fillId="25" borderId="0" xfId="70" applyFont="1" applyFill="1" applyBorder="1" applyAlignment="1">
      <alignment vertical="top"/>
    </xf>
    <xf numFmtId="0" fontId="8" fillId="0" borderId="0" xfId="70" applyFont="1" applyFill="1" applyBorder="1"/>
    <xf numFmtId="0" fontId="59" fillId="0" borderId="0" xfId="70" applyFont="1" applyFill="1" applyAlignment="1"/>
    <xf numFmtId="0" fontId="5" fillId="0" borderId="0" xfId="70" applyFill="1" applyBorder="1"/>
    <xf numFmtId="0" fontId="16" fillId="0" borderId="0" xfId="70" applyFont="1" applyFill="1" applyBorder="1"/>
    <xf numFmtId="0" fontId="15" fillId="0" borderId="0" xfId="70" applyFont="1" applyFill="1" applyBorder="1" applyAlignment="1"/>
    <xf numFmtId="49" fontId="15" fillId="0" borderId="0" xfId="70" applyNumberFormat="1" applyFont="1" applyFill="1" applyBorder="1" applyAlignment="1">
      <alignment horizontal="right"/>
    </xf>
    <xf numFmtId="0" fontId="5" fillId="0" borderId="0" xfId="70" applyNumberFormat="1" applyFill="1"/>
    <xf numFmtId="0" fontId="19" fillId="0" borderId="0" xfId="70" applyFont="1" applyFill="1" applyBorder="1" applyAlignment="1">
      <alignment horizontal="right"/>
    </xf>
    <xf numFmtId="0" fontId="123" fillId="25" borderId="0" xfId="68" applyNumberFormat="1" applyFont="1" applyFill="1" applyBorder="1" applyAlignment="1" applyProtection="1">
      <alignment vertical="justify" wrapText="1"/>
      <protection locked="0"/>
    </xf>
    <xf numFmtId="0" fontId="12" fillId="0" borderId="0" xfId="70" applyFont="1" applyAlignment="1">
      <alignment horizontal="left"/>
    </xf>
    <xf numFmtId="2" fontId="73" fillId="24" borderId="0" xfId="40" applyNumberFormat="1" applyFont="1" applyFill="1" applyBorder="1" applyAlignment="1">
      <alignment horizontal="center" vertical="center" wrapText="1"/>
    </xf>
    <xf numFmtId="0" fontId="74" fillId="25" borderId="0" xfId="63" applyFont="1" applyFill="1" applyAlignment="1"/>
    <xf numFmtId="0" fontId="74" fillId="25" borderId="0" xfId="63" applyFont="1" applyFill="1" applyBorder="1" applyAlignment="1"/>
    <xf numFmtId="0" fontId="73" fillId="24" borderId="0" xfId="66" applyFont="1" applyFill="1" applyBorder="1" applyAlignment="1">
      <alignment horizontal="left"/>
    </xf>
    <xf numFmtId="0" fontId="73" fillId="27" borderId="0" xfId="40" applyFont="1" applyFill="1" applyBorder="1" applyAlignment="1"/>
    <xf numFmtId="0" fontId="74" fillId="26" borderId="0" xfId="63" applyFont="1" applyFill="1" applyAlignment="1"/>
    <xf numFmtId="0" fontId="74" fillId="0" borderId="0" xfId="63" applyFont="1" applyAlignment="1"/>
    <xf numFmtId="165" fontId="48" fillId="0" borderId="0" xfId="0" applyNumberFormat="1" applyFont="1" applyFill="1"/>
    <xf numFmtId="177" fontId="26" fillId="27" borderId="0" xfId="220" applyNumberFormat="1" applyFont="1" applyFill="1" applyBorder="1" applyAlignment="1">
      <alignment horizontal="right" wrapText="1" indent="1"/>
    </xf>
    <xf numFmtId="0" fontId="26" fillId="25" borderId="0" xfId="62" applyFont="1" applyFill="1" applyBorder="1" applyAlignment="1">
      <alignment horizontal="left" indent="1"/>
    </xf>
    <xf numFmtId="177" fontId="26" fillId="27" borderId="69" xfId="220" applyNumberFormat="1" applyFont="1" applyFill="1" applyBorder="1" applyAlignment="1">
      <alignment horizontal="right" wrapText="1" indent="1"/>
    </xf>
    <xf numFmtId="167" fontId="5" fillId="0" borderId="0" xfId="62" applyNumberFormat="1"/>
    <xf numFmtId="3" fontId="84" fillId="25" borderId="0" xfId="63" applyNumberFormat="1" applyFont="1" applyFill="1" applyBorder="1" applyAlignment="1"/>
    <xf numFmtId="0" fontId="44" fillId="26" borderId="31" xfId="63" applyFont="1" applyFill="1" applyBorder="1" applyAlignment="1">
      <alignment horizontal="left" vertical="center"/>
    </xf>
    <xf numFmtId="0" fontId="44" fillId="26" borderId="32" xfId="63" applyFont="1" applyFill="1" applyBorder="1" applyAlignment="1">
      <alignment horizontal="left" vertical="center"/>
    </xf>
    <xf numFmtId="0" fontId="19" fillId="25" borderId="48" xfId="63" applyFont="1" applyFill="1" applyBorder="1" applyAlignment="1">
      <alignment horizontal="right"/>
    </xf>
    <xf numFmtId="0" fontId="124" fillId="0" borderId="0" xfId="0" applyFont="1"/>
    <xf numFmtId="0" fontId="14" fillId="26" borderId="13" xfId="62" applyFont="1" applyFill="1" applyBorder="1" applyAlignment="1">
      <alignment horizontal="center" vertical="center"/>
    </xf>
    <xf numFmtId="0" fontId="14" fillId="25" borderId="79" xfId="70" applyFont="1" applyFill="1" applyBorder="1" applyAlignment="1">
      <alignment horizontal="center"/>
    </xf>
    <xf numFmtId="0" fontId="82" fillId="25" borderId="19" xfId="63" applyFont="1" applyFill="1" applyBorder="1" applyAlignment="1"/>
    <xf numFmtId="0" fontId="21" fillId="25" borderId="0" xfId="63" applyFont="1" applyFill="1" applyBorder="1" applyAlignment="1">
      <alignment horizontal="center" wrapText="1"/>
    </xf>
    <xf numFmtId="0" fontId="21" fillId="0" borderId="0" xfId="63" applyFont="1" applyBorder="1" applyAlignment="1">
      <alignment horizontal="center" wrapText="1"/>
    </xf>
    <xf numFmtId="0" fontId="5" fillId="25" borderId="19" xfId="72" applyFont="1" applyFill="1" applyBorder="1"/>
    <xf numFmtId="0" fontId="5" fillId="25" borderId="0" xfId="78" applyFill="1" applyBorder="1"/>
    <xf numFmtId="0" fontId="87" fillId="25" borderId="0" xfId="62" applyFont="1" applyFill="1" applyBorder="1" applyAlignment="1">
      <alignment horizontal="left"/>
    </xf>
    <xf numFmtId="49" fontId="53" fillId="27" borderId="0" xfId="40" applyNumberFormat="1" applyFont="1" applyFill="1" applyBorder="1" applyAlignment="1">
      <alignment horizontal="center" vertical="center" readingOrder="1"/>
    </xf>
    <xf numFmtId="0" fontId="14" fillId="25" borderId="58" xfId="0" applyFont="1" applyFill="1" applyBorder="1" applyAlignment="1">
      <alignment horizontal="center"/>
    </xf>
    <xf numFmtId="49" fontId="15" fillId="25" borderId="0" xfId="62" applyNumberFormat="1" applyFont="1" applyFill="1" applyBorder="1" applyAlignment="1">
      <alignment horizontal="right"/>
    </xf>
    <xf numFmtId="4" fontId="84" fillId="27" borderId="0" xfId="40" applyNumberFormat="1" applyFont="1" applyFill="1" applyBorder="1" applyAlignment="1">
      <alignment horizontal="right" wrapText="1"/>
    </xf>
    <xf numFmtId="0" fontId="74" fillId="0" borderId="0" xfId="63" applyFont="1" applyAlignment="1">
      <alignment horizontal="right"/>
    </xf>
    <xf numFmtId="0" fontId="45" fillId="27" borderId="0" xfId="66" applyFont="1" applyFill="1" applyBorder="1" applyAlignment="1">
      <alignment horizontal="left"/>
    </xf>
    <xf numFmtId="0" fontId="43" fillId="26" borderId="0" xfId="70" applyFont="1" applyFill="1" applyBorder="1" applyAlignment="1"/>
    <xf numFmtId="1" fontId="14" fillId="26" borderId="12" xfId="63" applyNumberFormat="1" applyFont="1" applyFill="1" applyBorder="1" applyAlignment="1">
      <alignment horizontal="center" vertical="center"/>
    </xf>
    <xf numFmtId="0" fontId="15" fillId="24" borderId="0" xfId="40" applyFont="1" applyFill="1" applyBorder="1" applyAlignment="1" applyProtection="1">
      <alignment horizontal="left" indent="1"/>
    </xf>
    <xf numFmtId="0" fontId="5" fillId="0" borderId="0" xfId="63" applyFont="1" applyAlignment="1">
      <alignment horizontal="right"/>
    </xf>
    <xf numFmtId="0" fontId="5" fillId="0" borderId="0" xfId="63" applyFont="1" applyAlignment="1">
      <alignment horizontal="left"/>
    </xf>
    <xf numFmtId="0" fontId="14" fillId="26" borderId="10" xfId="63" applyFont="1" applyFill="1" applyBorder="1" applyAlignment="1"/>
    <xf numFmtId="0" fontId="14" fillId="26" borderId="49" xfId="63" applyFont="1" applyFill="1" applyBorder="1" applyAlignment="1"/>
    <xf numFmtId="0" fontId="9" fillId="26" borderId="0" xfId="63" applyFont="1" applyFill="1" applyBorder="1"/>
    <xf numFmtId="0" fontId="9" fillId="25" borderId="0" xfId="63" applyFont="1" applyFill="1" applyBorder="1"/>
    <xf numFmtId="0" fontId="74" fillId="25" borderId="0" xfId="63" applyFont="1" applyFill="1"/>
    <xf numFmtId="0" fontId="74" fillId="25" borderId="0" xfId="63" applyFont="1" applyFill="1" applyBorder="1"/>
    <xf numFmtId="3" fontId="73" fillId="27" borderId="0" xfId="40" applyNumberFormat="1" applyFont="1" applyFill="1" applyBorder="1" applyAlignment="1">
      <alignment horizontal="right" wrapText="1"/>
    </xf>
    <xf numFmtId="0" fontId="82" fillId="25" borderId="19" xfId="63" applyFont="1" applyFill="1" applyBorder="1" applyAlignment="1">
      <alignment horizontal="right" vertical="center"/>
    </xf>
    <xf numFmtId="0" fontId="74" fillId="26" borderId="0" xfId="63" applyFont="1" applyFill="1"/>
    <xf numFmtId="3" fontId="74" fillId="0" borderId="0" xfId="63" applyNumberFormat="1" applyFont="1" applyAlignment="1">
      <alignment horizontal="right"/>
    </xf>
    <xf numFmtId="0" fontId="74" fillId="0" borderId="0" xfId="63" applyFont="1" applyAlignment="1">
      <alignment horizontal="left"/>
    </xf>
    <xf numFmtId="0" fontId="74" fillId="0" borderId="0" xfId="63" applyFont="1"/>
    <xf numFmtId="0" fontId="5" fillId="0" borderId="0" xfId="306"/>
    <xf numFmtId="4" fontId="73" fillId="27" borderId="0" xfId="40" applyNumberFormat="1" applyFont="1" applyFill="1" applyBorder="1" applyAlignment="1">
      <alignment horizontal="right" wrapText="1"/>
    </xf>
    <xf numFmtId="0" fontId="5" fillId="0" borderId="0" xfId="306" applyAlignment="1"/>
    <xf numFmtId="0" fontId="73" fillId="27" borderId="0" xfId="66" applyFont="1" applyFill="1" applyBorder="1" applyAlignment="1">
      <alignment horizontal="left" indent="1"/>
    </xf>
    <xf numFmtId="167" fontId="74" fillId="0" borderId="0" xfId="63" applyNumberFormat="1" applyFont="1" applyAlignment="1">
      <alignment horizontal="right"/>
    </xf>
    <xf numFmtId="0" fontId="76" fillId="27" borderId="0" xfId="66" applyFont="1" applyFill="1" applyBorder="1" applyAlignment="1">
      <alignment horizontal="left" indent="4"/>
    </xf>
    <xf numFmtId="0" fontId="73" fillId="27" borderId="0" xfId="66" applyFont="1" applyFill="1" applyBorder="1" applyAlignment="1">
      <alignment horizontal="left"/>
    </xf>
    <xf numFmtId="4" fontId="73" fillId="27" borderId="0" xfId="40" applyNumberFormat="1" applyFont="1" applyFill="1" applyBorder="1" applyAlignment="1">
      <alignment horizontal="right" vertical="center" wrapText="1"/>
    </xf>
    <xf numFmtId="167" fontId="74" fillId="0" borderId="0" xfId="63" applyNumberFormat="1" applyFont="1" applyAlignment="1">
      <alignment horizontal="right" vertical="center"/>
    </xf>
    <xf numFmtId="0" fontId="73" fillId="24" borderId="0" xfId="66" applyFont="1" applyFill="1" applyBorder="1" applyAlignment="1">
      <alignment horizontal="left" vertical="top"/>
    </xf>
    <xf numFmtId="0" fontId="73" fillId="27" borderId="0" xfId="40" applyFont="1" applyFill="1" applyBorder="1" applyAlignment="1">
      <alignment horizontal="left" indent="1"/>
    </xf>
    <xf numFmtId="0" fontId="73" fillId="27" borderId="0" xfId="40" applyFont="1" applyFill="1" applyBorder="1"/>
    <xf numFmtId="0" fontId="74" fillId="0" borderId="0" xfId="63" applyFont="1" applyFill="1" applyAlignment="1"/>
    <xf numFmtId="0" fontId="15" fillId="26" borderId="0" xfId="63" applyFont="1" applyFill="1" applyBorder="1" applyAlignment="1">
      <alignment horizontal="center" vertical="center" wrapText="1"/>
    </xf>
    <xf numFmtId="0" fontId="132" fillId="28" borderId="0" xfId="63" applyFont="1" applyFill="1" applyBorder="1" applyAlignment="1">
      <alignment horizontal="center" vertical="center"/>
    </xf>
    <xf numFmtId="1" fontId="14" fillId="26" borderId="52" xfId="63" applyNumberFormat="1" applyFont="1" applyFill="1" applyBorder="1" applyAlignment="1">
      <alignment horizontal="center" vertical="center"/>
    </xf>
    <xf numFmtId="1" fontId="14" fillId="26" borderId="52" xfId="63" applyNumberFormat="1" applyFont="1" applyFill="1" applyBorder="1" applyAlignment="1">
      <alignment horizontal="center" vertical="center" wrapText="1"/>
    </xf>
    <xf numFmtId="0" fontId="15" fillId="0" borderId="0" xfId="63" applyFont="1" applyBorder="1" applyAlignment="1">
      <alignment horizontal="right" vertical="center" wrapText="1"/>
    </xf>
    <xf numFmtId="0" fontId="21" fillId="0" borderId="0" xfId="63" applyFont="1" applyFill="1" applyBorder="1" applyAlignment="1">
      <alignment horizontal="center" wrapText="1"/>
    </xf>
    <xf numFmtId="1" fontId="14" fillId="26" borderId="0" xfId="63" applyNumberFormat="1" applyFont="1" applyFill="1" applyBorder="1" applyAlignment="1">
      <alignment horizontal="center" vertical="center"/>
    </xf>
    <xf numFmtId="1" fontId="14" fillId="26" borderId="0" xfId="63" applyNumberFormat="1" applyFont="1" applyFill="1" applyBorder="1" applyAlignment="1">
      <alignment horizontal="right" vertical="center"/>
    </xf>
    <xf numFmtId="1" fontId="14" fillId="26" borderId="0" xfId="63" applyNumberFormat="1" applyFont="1" applyFill="1" applyBorder="1" applyAlignment="1">
      <alignment horizontal="center" vertical="center" wrapText="1"/>
    </xf>
    <xf numFmtId="0" fontId="9" fillId="25" borderId="19" xfId="63" applyFont="1" applyFill="1" applyBorder="1" applyAlignment="1"/>
    <xf numFmtId="0" fontId="14" fillId="26" borderId="0" xfId="63" applyFont="1" applyFill="1" applyBorder="1" applyAlignment="1">
      <alignment horizontal="center" vertical="center" wrapText="1"/>
    </xf>
    <xf numFmtId="1" fontId="21" fillId="26" borderId="0" xfId="63" applyNumberFormat="1" applyFont="1" applyFill="1" applyBorder="1" applyAlignment="1">
      <alignment horizontal="center" wrapText="1"/>
    </xf>
    <xf numFmtId="1" fontId="14" fillId="0" borderId="0" xfId="63" applyNumberFormat="1" applyFont="1" applyFill="1" applyBorder="1" applyAlignment="1">
      <alignment horizontal="center" vertical="center" wrapText="1"/>
    </xf>
    <xf numFmtId="0" fontId="14" fillId="0" borderId="0" xfId="63" applyFont="1" applyFill="1" applyBorder="1" applyAlignment="1">
      <alignment horizontal="center" vertical="center" wrapText="1"/>
    </xf>
    <xf numFmtId="0" fontId="14" fillId="25" borderId="0" xfId="63" applyFont="1" applyFill="1" applyBorder="1" applyAlignment="1">
      <alignment horizontal="center" vertical="center" wrapText="1"/>
    </xf>
    <xf numFmtId="0" fontId="14" fillId="0" borderId="0" xfId="63" applyFont="1" applyBorder="1" applyAlignment="1">
      <alignment horizontal="center" vertical="center" wrapText="1"/>
    </xf>
    <xf numFmtId="1" fontId="43" fillId="26" borderId="0" xfId="63" applyNumberFormat="1" applyFont="1" applyFill="1" applyBorder="1" applyAlignment="1">
      <alignment horizontal="center" vertical="center" wrapText="1"/>
    </xf>
    <xf numFmtId="1" fontId="14" fillId="0" borderId="0" xfId="63" applyNumberFormat="1" applyFont="1" applyBorder="1" applyAlignment="1">
      <alignment horizontal="center" vertical="center" wrapText="1"/>
    </xf>
    <xf numFmtId="0" fontId="12" fillId="25" borderId="0" xfId="63" applyFont="1" applyFill="1" applyBorder="1" applyAlignment="1">
      <alignment horizontal="left" vertical="top" wrapText="1"/>
    </xf>
    <xf numFmtId="0" fontId="44" fillId="26" borderId="0" xfId="63" applyFont="1" applyFill="1" applyBorder="1"/>
    <xf numFmtId="0" fontId="84" fillId="25" borderId="0" xfId="63" applyFont="1" applyFill="1" applyBorder="1" applyAlignment="1">
      <alignment horizontal="left" vertical="top" wrapText="1"/>
    </xf>
    <xf numFmtId="3" fontId="84" fillId="25" borderId="0" xfId="63" applyNumberFormat="1" applyFont="1" applyFill="1" applyBorder="1" applyAlignment="1">
      <alignment horizontal="right"/>
    </xf>
    <xf numFmtId="0" fontId="32" fillId="25" borderId="0" xfId="63" applyFont="1" applyFill="1" applyBorder="1" applyAlignment="1"/>
    <xf numFmtId="0" fontId="9" fillId="25" borderId="19" xfId="63" applyFont="1" applyFill="1" applyBorder="1" applyAlignment="1">
      <alignment vertical="center"/>
    </xf>
    <xf numFmtId="0" fontId="87" fillId="25" borderId="0" xfId="63" applyFont="1" applyFill="1" applyBorder="1" applyAlignment="1"/>
    <xf numFmtId="0" fontId="134" fillId="25" borderId="0" xfId="68" applyFont="1" applyFill="1" applyBorder="1" applyAlignment="1" applyProtection="1"/>
    <xf numFmtId="0" fontId="19" fillId="25" borderId="0" xfId="63" applyFont="1" applyFill="1" applyBorder="1" applyAlignment="1">
      <alignment horizontal="left" vertical="center"/>
    </xf>
    <xf numFmtId="3" fontId="84" fillId="25" borderId="0" xfId="63" applyNumberFormat="1" applyFont="1" applyFill="1" applyBorder="1" applyAlignment="1">
      <alignment horizontal="right" indent="3"/>
    </xf>
    <xf numFmtId="0" fontId="118" fillId="24" borderId="0" xfId="40" applyFont="1" applyFill="1" applyBorder="1" applyAlignment="1">
      <alignment horizontal="left" vertical="center" indent="1"/>
    </xf>
    <xf numFmtId="0" fontId="41" fillId="25" borderId="0" xfId="62" applyFont="1" applyFill="1" applyBorder="1"/>
    <xf numFmtId="3" fontId="41" fillId="26" borderId="0" xfId="70" applyNumberFormat="1" applyFont="1" applyFill="1" applyBorder="1" applyAlignment="1">
      <alignment horizontal="right"/>
    </xf>
    <xf numFmtId="3" fontId="41" fillId="27" borderId="0" xfId="40" applyNumberFormat="1" applyFont="1" applyFill="1" applyBorder="1" applyAlignment="1">
      <alignment horizontal="right" wrapText="1"/>
    </xf>
    <xf numFmtId="4" fontId="41" fillId="26" borderId="0" xfId="70" applyNumberFormat="1" applyFont="1" applyFill="1" applyBorder="1" applyAlignment="1">
      <alignment horizontal="right"/>
    </xf>
    <xf numFmtId="0" fontId="127" fillId="26" borderId="0" xfId="70" applyFont="1" applyFill="1" applyBorder="1" applyAlignment="1">
      <alignment horizontal="left"/>
    </xf>
    <xf numFmtId="0" fontId="118" fillId="24" borderId="0" xfId="40" applyFont="1" applyFill="1" applyBorder="1" applyAlignment="1">
      <alignment horizontal="left" indent="1"/>
    </xf>
    <xf numFmtId="0" fontId="135" fillId="25" borderId="19" xfId="70" applyFont="1" applyFill="1" applyBorder="1"/>
    <xf numFmtId="0" fontId="119" fillId="27" borderId="0" xfId="40" applyFont="1" applyFill="1" applyBorder="1" applyAlignment="1"/>
    <xf numFmtId="0" fontId="41" fillId="0" borderId="0" xfId="70" applyFont="1"/>
    <xf numFmtId="0" fontId="51"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1" fillId="25" borderId="0" xfId="70" applyFont="1" applyFill="1" applyBorder="1" applyAlignment="1">
      <alignment horizontal="left" indent="2"/>
    </xf>
    <xf numFmtId="3" fontId="41"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3" fontId="41" fillId="26" borderId="0" xfId="40" applyNumberFormat="1" applyFont="1" applyFill="1" applyBorder="1" applyAlignment="1">
      <alignment horizontal="right" wrapText="1"/>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0" fontId="14" fillId="25" borderId="12" xfId="62" applyFont="1" applyFill="1" applyBorder="1" applyAlignment="1">
      <alignment horizontal="center"/>
    </xf>
    <xf numFmtId="0" fontId="14" fillId="25" borderId="12" xfId="0" applyFont="1" applyFill="1" applyBorder="1" applyAlignment="1">
      <alignment horizontal="center"/>
    </xf>
    <xf numFmtId="0" fontId="5" fillId="25" borderId="0" xfId="227" applyFill="1" applyBorder="1" applyProtection="1"/>
    <xf numFmtId="0" fontId="5" fillId="25" borderId="18" xfId="227" applyFill="1" applyBorder="1" applyProtection="1"/>
    <xf numFmtId="0" fontId="16" fillId="25" borderId="18" xfId="227" applyFont="1" applyFill="1" applyBorder="1" applyAlignment="1" applyProtection="1">
      <alignment horizontal="left"/>
    </xf>
    <xf numFmtId="0" fontId="5" fillId="26" borderId="0" xfId="227" applyFill="1" applyBorder="1" applyProtection="1"/>
    <xf numFmtId="0" fontId="5" fillId="25" borderId="0" xfId="227" applyFill="1" applyProtection="1"/>
    <xf numFmtId="0" fontId="5" fillId="0" borderId="0" xfId="227" applyProtection="1">
      <protection locked="0"/>
    </xf>
    <xf numFmtId="0" fontId="5" fillId="25" borderId="23" xfId="227" applyFill="1" applyBorder="1" applyProtection="1"/>
    <xf numFmtId="0" fontId="5" fillId="25" borderId="22" xfId="227" applyFill="1" applyBorder="1" applyProtection="1"/>
    <xf numFmtId="0" fontId="5" fillId="25" borderId="20" xfId="227" applyFill="1" applyBorder="1" applyProtection="1"/>
    <xf numFmtId="0" fontId="5" fillId="0" borderId="0" xfId="227" applyBorder="1" applyProtection="1"/>
    <xf numFmtId="0" fontId="63" fillId="25" borderId="0" xfId="227" applyFont="1" applyFill="1" applyBorder="1" applyProtection="1"/>
    <xf numFmtId="0" fontId="5" fillId="25" borderId="0" xfId="227" applyFill="1" applyAlignment="1" applyProtection="1">
      <alignment vertical="center"/>
    </xf>
    <xf numFmtId="0" fontId="5" fillId="25" borderId="20" xfId="227" applyFill="1" applyBorder="1" applyAlignment="1" applyProtection="1">
      <alignment vertical="center"/>
    </xf>
    <xf numFmtId="0" fontId="78" fillId="26" borderId="15" xfId="227" applyFont="1" applyFill="1" applyBorder="1" applyAlignment="1" applyProtection="1">
      <alignment vertical="center"/>
    </xf>
    <xf numFmtId="0" fontId="101" fillId="26" borderId="16" xfId="227" applyFont="1" applyFill="1" applyBorder="1" applyAlignment="1" applyProtection="1">
      <alignment vertical="center"/>
    </xf>
    <xf numFmtId="0" fontId="101" fillId="26" borderId="17" xfId="227" applyFont="1" applyFill="1" applyBorder="1" applyAlignment="1" applyProtection="1">
      <alignment vertical="center"/>
    </xf>
    <xf numFmtId="0" fontId="5" fillId="0" borderId="0" xfId="227" applyAlignment="1" applyProtection="1">
      <alignment vertical="center"/>
      <protection locked="0"/>
    </xf>
    <xf numFmtId="0" fontId="16" fillId="25" borderId="20" xfId="227" applyFont="1" applyFill="1" applyBorder="1" applyProtection="1"/>
    <xf numFmtId="0" fontId="14" fillId="25" borderId="0" xfId="227" applyFont="1" applyFill="1" applyBorder="1" applyAlignment="1" applyProtection="1">
      <alignment horizontal="center" vertical="center"/>
    </xf>
    <xf numFmtId="0" fontId="14" fillId="25" borderId="13" xfId="227" applyFont="1" applyFill="1" applyBorder="1" applyAlignment="1" applyProtection="1">
      <alignment horizontal="right" vertical="center"/>
    </xf>
    <xf numFmtId="0" fontId="14" fillId="25" borderId="13" xfId="227" applyFont="1" applyFill="1" applyBorder="1" applyAlignment="1" applyProtection="1">
      <alignment horizontal="center" vertical="center"/>
    </xf>
    <xf numFmtId="0" fontId="14" fillId="25" borderId="13" xfId="227" applyFont="1" applyFill="1" applyBorder="1" applyAlignment="1" applyProtection="1">
      <alignment vertical="center"/>
    </xf>
    <xf numFmtId="0" fontId="14" fillId="25" borderId="13" xfId="227" applyFont="1" applyFill="1" applyBorder="1" applyAlignment="1" applyProtection="1">
      <alignment horizontal="center"/>
    </xf>
    <xf numFmtId="0" fontId="14" fillId="25" borderId="13" xfId="227" applyFont="1" applyFill="1" applyBorder="1" applyAlignment="1" applyProtection="1">
      <alignment horizontal="right"/>
    </xf>
    <xf numFmtId="0" fontId="14" fillId="25" borderId="13" xfId="227" applyFont="1" applyFill="1" applyBorder="1" applyAlignment="1" applyProtection="1"/>
    <xf numFmtId="0" fontId="13" fillId="25" borderId="0" xfId="227" applyFont="1" applyFill="1" applyBorder="1" applyProtection="1"/>
    <xf numFmtId="0" fontId="59" fillId="25" borderId="0" xfId="227" applyFont="1" applyFill="1" applyProtection="1"/>
    <xf numFmtId="0" fontId="59" fillId="25" borderId="20" xfId="227" applyFont="1" applyFill="1" applyBorder="1" applyProtection="1"/>
    <xf numFmtId="0" fontId="59" fillId="0" borderId="0" xfId="227" applyFont="1" applyProtection="1">
      <protection locked="0"/>
    </xf>
    <xf numFmtId="0" fontId="16" fillId="25" borderId="0" xfId="227" applyFont="1" applyFill="1" applyBorder="1" applyProtection="1"/>
    <xf numFmtId="0" fontId="8" fillId="25" borderId="0" xfId="227" applyFont="1" applyFill="1" applyBorder="1" applyProtection="1"/>
    <xf numFmtId="0" fontId="16" fillId="0" borderId="0" xfId="227" applyFont="1" applyBorder="1" applyProtection="1"/>
    <xf numFmtId="0" fontId="62" fillId="25" borderId="0" xfId="227" applyFont="1" applyFill="1" applyBorder="1" applyProtection="1"/>
    <xf numFmtId="0" fontId="60" fillId="25" borderId="0" xfId="227" applyFont="1" applyFill="1" applyProtection="1"/>
    <xf numFmtId="0" fontId="60" fillId="25" borderId="20" xfId="227" applyFont="1" applyFill="1" applyBorder="1" applyProtection="1"/>
    <xf numFmtId="0" fontId="66" fillId="25" borderId="0" xfId="227" applyFont="1" applyFill="1" applyBorder="1" applyProtection="1"/>
    <xf numFmtId="0" fontId="60" fillId="0" borderId="0" xfId="227" applyFont="1" applyProtection="1">
      <protection locked="0"/>
    </xf>
    <xf numFmtId="0" fontId="19" fillId="0" borderId="0" xfId="227" applyFont="1" applyBorder="1" applyAlignment="1" applyProtection="1"/>
    <xf numFmtId="0" fontId="5" fillId="25" borderId="0" xfId="227" applyFill="1" applyBorder="1" applyAlignment="1" applyProtection="1">
      <alignment vertical="center"/>
    </xf>
    <xf numFmtId="167" fontId="73" fillId="25" borderId="0" xfId="227" applyNumberFormat="1" applyFont="1" applyFill="1" applyBorder="1" applyAlignment="1" applyProtection="1"/>
    <xf numFmtId="167" fontId="73" fillId="26" borderId="0" xfId="227" applyNumberFormat="1" applyFont="1" applyFill="1" applyBorder="1" applyAlignment="1" applyProtection="1"/>
    <xf numFmtId="167" fontId="14" fillId="25" borderId="0" xfId="227" applyNumberFormat="1" applyFont="1" applyFill="1" applyBorder="1" applyAlignment="1" applyProtection="1"/>
    <xf numFmtId="167" fontId="14" fillId="26" borderId="0" xfId="227" applyNumberFormat="1" applyFont="1" applyFill="1" applyBorder="1" applyAlignment="1" applyProtection="1"/>
    <xf numFmtId="0" fontId="44" fillId="25" borderId="0" xfId="227" applyFont="1" applyFill="1" applyProtection="1"/>
    <xf numFmtId="0" fontId="44" fillId="25" borderId="20" xfId="227" applyFont="1" applyFill="1" applyBorder="1" applyProtection="1"/>
    <xf numFmtId="0" fontId="9" fillId="25" borderId="0" xfId="227" applyFont="1" applyFill="1" applyBorder="1" applyProtection="1"/>
    <xf numFmtId="0" fontId="44" fillId="0" borderId="0" xfId="227" applyFont="1" applyProtection="1">
      <protection locked="0"/>
    </xf>
    <xf numFmtId="167" fontId="15" fillId="25" borderId="0" xfId="227" applyNumberFormat="1" applyFont="1" applyFill="1" applyBorder="1" applyAlignment="1" applyProtection="1"/>
    <xf numFmtId="167" fontId="15" fillId="26" borderId="0" xfId="227" applyNumberFormat="1" applyFont="1" applyFill="1" applyBorder="1" applyAlignment="1" applyProtection="1"/>
    <xf numFmtId="167" fontId="15" fillId="26" borderId="0" xfId="227" applyNumberFormat="1" applyFont="1" applyFill="1" applyBorder="1" applyAlignment="1" applyProtection="1">
      <alignment horizontal="right"/>
      <protection locked="0"/>
    </xf>
    <xf numFmtId="0" fontId="64" fillId="25" borderId="20" xfId="227" applyFont="1" applyFill="1" applyBorder="1" applyAlignment="1" applyProtection="1">
      <alignment horizontal="center"/>
    </xf>
    <xf numFmtId="0" fontId="32" fillId="25" borderId="0" xfId="227" applyFont="1" applyFill="1" applyBorder="1" applyProtection="1"/>
    <xf numFmtId="0" fontId="79" fillId="25" borderId="0" xfId="227" applyFont="1" applyFill="1" applyBorder="1" applyAlignment="1" applyProtection="1">
      <alignment horizontal="left" vertical="center"/>
    </xf>
    <xf numFmtId="1" fontId="15" fillId="25" borderId="0" xfId="227" applyNumberFormat="1" applyFont="1" applyFill="1" applyBorder="1" applyAlignment="1" applyProtection="1">
      <alignment horizontal="center"/>
    </xf>
    <xf numFmtId="3" fontId="15" fillId="25" borderId="0" xfId="227" applyNumberFormat="1" applyFont="1" applyFill="1" applyBorder="1" applyAlignment="1" applyProtection="1">
      <alignment horizontal="center"/>
    </xf>
    <xf numFmtId="0" fontId="5" fillId="0" borderId="18" xfId="227" applyFill="1" applyBorder="1" applyProtection="1"/>
    <xf numFmtId="0" fontId="14" fillId="25" borderId="0" xfId="227" applyFont="1" applyFill="1" applyBorder="1" applyAlignment="1" applyProtection="1">
      <alignment horizontal="right"/>
    </xf>
    <xf numFmtId="0" fontId="12" fillId="25" borderId="22" xfId="227" applyFont="1" applyFill="1" applyBorder="1" applyAlignment="1" applyProtection="1">
      <alignment horizontal="left"/>
    </xf>
    <xf numFmtId="0" fontId="19" fillId="25" borderId="22" xfId="227" applyFont="1" applyFill="1" applyBorder="1" applyProtection="1"/>
    <xf numFmtId="0" fontId="44" fillId="25" borderId="22" xfId="227" applyFont="1" applyFill="1" applyBorder="1" applyAlignment="1" applyProtection="1">
      <alignment horizontal="left"/>
    </xf>
    <xf numFmtId="0" fontId="5" fillId="25" borderId="21" xfId="227" applyFill="1" applyBorder="1" applyProtection="1"/>
    <xf numFmtId="0" fontId="5" fillId="25" borderId="19" xfId="227" applyFill="1" applyBorder="1" applyProtection="1"/>
    <xf numFmtId="0" fontId="14" fillId="25" borderId="0" xfId="227" applyFont="1" applyFill="1" applyBorder="1" applyAlignment="1" applyProtection="1">
      <alignment horizontal="center"/>
    </xf>
    <xf numFmtId="0" fontId="5" fillId="25" borderId="0" xfId="227" applyFill="1" applyBorder="1" applyAlignment="1" applyProtection="1">
      <alignment vertical="justify"/>
    </xf>
    <xf numFmtId="0" fontId="8" fillId="25" borderId="19" xfId="227" applyFont="1" applyFill="1" applyBorder="1" applyProtection="1"/>
    <xf numFmtId="0" fontId="61" fillId="25" borderId="0" xfId="227" applyFont="1" applyFill="1" applyBorder="1" applyProtection="1"/>
    <xf numFmtId="0" fontId="62" fillId="25" borderId="19" xfId="227" applyFont="1" applyFill="1" applyBorder="1" applyProtection="1"/>
    <xf numFmtId="0" fontId="6" fillId="25" borderId="0" xfId="227" applyFont="1" applyFill="1" applyBorder="1" applyProtection="1"/>
    <xf numFmtId="0" fontId="16" fillId="25" borderId="0" xfId="227" applyFont="1" applyFill="1" applyProtection="1"/>
    <xf numFmtId="0" fontId="15" fillId="25" borderId="0" xfId="227" applyFont="1" applyFill="1" applyBorder="1" applyProtection="1"/>
    <xf numFmtId="0" fontId="13" fillId="25" borderId="19" xfId="227" applyFont="1" applyFill="1" applyBorder="1" applyProtection="1"/>
    <xf numFmtId="0" fontId="16" fillId="0" borderId="0" xfId="227" applyFont="1" applyProtection="1">
      <protection locked="0"/>
    </xf>
    <xf numFmtId="0" fontId="14" fillId="25" borderId="0" xfId="227" applyFont="1" applyFill="1" applyBorder="1" applyAlignment="1" applyProtection="1">
      <alignment horizontal="left"/>
    </xf>
    <xf numFmtId="0" fontId="9" fillId="25" borderId="19" xfId="227" applyFont="1" applyFill="1" applyBorder="1" applyProtection="1"/>
    <xf numFmtId="165" fontId="15" fillId="25" borderId="0" xfId="227" applyNumberFormat="1" applyFont="1" applyFill="1" applyBorder="1" applyAlignment="1" applyProtection="1">
      <alignment horizontal="center"/>
    </xf>
    <xf numFmtId="165" fontId="6" fillId="25" borderId="0" xfId="227" applyNumberFormat="1" applyFont="1" applyFill="1" applyBorder="1" applyAlignment="1" applyProtection="1">
      <alignment horizontal="center"/>
    </xf>
    <xf numFmtId="0" fontId="59" fillId="25" borderId="0" xfId="227" applyFont="1" applyFill="1" applyBorder="1" applyProtection="1"/>
    <xf numFmtId="167" fontId="73" fillId="26" borderId="0" xfId="227" applyNumberFormat="1" applyFont="1" applyFill="1" applyBorder="1" applyAlignment="1" applyProtection="1">
      <alignment horizontal="right"/>
    </xf>
    <xf numFmtId="0" fontId="14" fillId="27" borderId="0" xfId="40" applyFont="1" applyFill="1" applyBorder="1" applyAlignment="1" applyProtection="1">
      <alignment horizontal="left" indent="1"/>
    </xf>
    <xf numFmtId="167" fontId="14" fillId="26" borderId="0" xfId="227" applyNumberFormat="1" applyFont="1" applyFill="1" applyBorder="1" applyAlignment="1" applyProtection="1">
      <alignment horizontal="right"/>
    </xf>
    <xf numFmtId="0" fontId="16" fillId="25" borderId="0" xfId="227" applyFont="1" applyFill="1" applyBorder="1" applyAlignment="1" applyProtection="1">
      <alignment vertical="center"/>
    </xf>
    <xf numFmtId="167" fontId="15" fillId="26" borderId="0" xfId="227" applyNumberFormat="1" applyFont="1" applyFill="1" applyBorder="1" applyAlignment="1" applyProtection="1">
      <alignment horizontal="right"/>
    </xf>
    <xf numFmtId="169" fontId="58" fillId="25" borderId="0" xfId="227" applyNumberFormat="1" applyFont="1" applyFill="1" applyBorder="1" applyAlignment="1" applyProtection="1">
      <alignment horizontal="center"/>
    </xf>
    <xf numFmtId="165" fontId="115" fillId="25" borderId="0" xfId="227" applyNumberFormat="1" applyFont="1" applyFill="1" applyBorder="1" applyAlignment="1" applyProtection="1">
      <alignment horizontal="center"/>
    </xf>
    <xf numFmtId="165" fontId="19" fillId="25" borderId="0" xfId="227" applyNumberFormat="1" applyFont="1" applyFill="1" applyBorder="1" applyAlignment="1" applyProtection="1">
      <alignment horizontal="right"/>
    </xf>
    <xf numFmtId="0" fontId="44" fillId="25" borderId="0" xfId="227" applyFont="1" applyFill="1" applyBorder="1" applyProtection="1"/>
    <xf numFmtId="0" fontId="17" fillId="30" borderId="19" xfId="227" applyFont="1" applyFill="1" applyBorder="1" applyAlignment="1" applyProtection="1">
      <alignment horizontal="center" vertical="center"/>
    </xf>
    <xf numFmtId="0" fontId="5" fillId="25" borderId="0" xfId="227" applyFill="1" applyBorder="1" applyAlignment="1" applyProtection="1">
      <alignment horizontal="left"/>
    </xf>
    <xf numFmtId="0" fontId="5" fillId="26" borderId="0" xfId="227" applyFill="1" applyProtection="1"/>
    <xf numFmtId="0" fontId="5" fillId="0" borderId="0" xfId="227" applyProtection="1"/>
    <xf numFmtId="0" fontId="12" fillId="25" borderId="23" xfId="227" applyFont="1" applyFill="1" applyBorder="1" applyAlignment="1" applyProtection="1">
      <alignment horizontal="left"/>
    </xf>
    <xf numFmtId="0" fontId="19" fillId="25" borderId="22" xfId="227" applyFont="1" applyFill="1" applyBorder="1" applyAlignment="1" applyProtection="1">
      <alignment horizontal="right"/>
    </xf>
    <xf numFmtId="0" fontId="12" fillId="25" borderId="20" xfId="227" applyFont="1" applyFill="1" applyBorder="1" applyAlignment="1" applyProtection="1">
      <alignment horizontal="left"/>
    </xf>
    <xf numFmtId="0" fontId="19" fillId="0" borderId="0" xfId="227" applyFont="1" applyBorder="1" applyAlignment="1" applyProtection="1">
      <alignment vertical="center"/>
    </xf>
    <xf numFmtId="0" fontId="12" fillId="25" borderId="0" xfId="227" applyFont="1" applyFill="1" applyBorder="1" applyAlignment="1" applyProtection="1">
      <alignment horizontal="left"/>
    </xf>
    <xf numFmtId="0" fontId="44" fillId="25" borderId="0" xfId="227" applyFont="1" applyFill="1" applyBorder="1" applyAlignment="1" applyProtection="1">
      <alignment horizontal="left"/>
    </xf>
    <xf numFmtId="0" fontId="78" fillId="26" borderId="15" xfId="227" applyFont="1" applyFill="1" applyBorder="1" applyAlignment="1" applyProtection="1"/>
    <xf numFmtId="0" fontId="5" fillId="25" borderId="0" xfId="227" applyFill="1" applyBorder="1" applyAlignment="1" applyProtection="1"/>
    <xf numFmtId="0" fontId="14" fillId="25" borderId="0" xfId="227" applyFont="1" applyFill="1" applyBorder="1" applyAlignment="1" applyProtection="1">
      <alignment horizontal="center" vertical="distributed"/>
    </xf>
    <xf numFmtId="0" fontId="26" fillId="25" borderId="0" xfId="227" applyFont="1" applyFill="1" applyProtection="1"/>
    <xf numFmtId="0" fontId="26" fillId="25" borderId="20" xfId="227" applyFont="1" applyFill="1" applyBorder="1" applyProtection="1"/>
    <xf numFmtId="0" fontId="26" fillId="25" borderId="0" xfId="227" applyFont="1" applyFill="1" applyBorder="1" applyProtection="1"/>
    <xf numFmtId="0" fontId="26" fillId="0" borderId="0" xfId="227" applyFont="1" applyProtection="1">
      <protection locked="0"/>
    </xf>
    <xf numFmtId="0" fontId="24" fillId="25" borderId="0" xfId="227" applyFont="1" applyFill="1" applyProtection="1"/>
    <xf numFmtId="0" fontId="24" fillId="0" borderId="0" xfId="227" applyFont="1" applyProtection="1">
      <protection locked="0"/>
    </xf>
    <xf numFmtId="0" fontId="24" fillId="25" borderId="20" xfId="227" applyFont="1" applyFill="1" applyBorder="1" applyProtection="1"/>
    <xf numFmtId="0" fontId="19" fillId="25" borderId="0" xfId="227" applyFont="1" applyFill="1" applyBorder="1" applyAlignment="1" applyProtection="1">
      <alignment horizontal="right"/>
    </xf>
    <xf numFmtId="164" fontId="14" fillId="25" borderId="0" xfId="227" applyNumberFormat="1" applyFont="1" applyFill="1" applyBorder="1" applyAlignment="1" applyProtection="1">
      <alignment horizontal="center"/>
    </xf>
    <xf numFmtId="164" fontId="58" fillId="25" borderId="0" xfId="227" applyNumberFormat="1" applyFont="1" applyFill="1" applyBorder="1" applyAlignment="1" applyProtection="1">
      <alignment horizontal="center"/>
    </xf>
    <xf numFmtId="0" fontId="58" fillId="25" borderId="0" xfId="227" applyFont="1" applyFill="1" applyBorder="1" applyAlignment="1" applyProtection="1">
      <alignment horizontal="left"/>
    </xf>
    <xf numFmtId="1" fontId="14" fillId="25" borderId="0" xfId="227" applyNumberFormat="1" applyFont="1" applyFill="1" applyBorder="1" applyAlignment="1" applyProtection="1">
      <alignment horizontal="center"/>
    </xf>
    <xf numFmtId="0" fontId="27" fillId="25" borderId="20" xfId="227" applyFont="1" applyFill="1" applyBorder="1" applyProtection="1"/>
    <xf numFmtId="0" fontId="116" fillId="25" borderId="0" xfId="227" applyFont="1" applyFill="1" applyProtection="1"/>
    <xf numFmtId="164" fontId="65" fillId="25" borderId="0" xfId="227" applyNumberFormat="1" applyFont="1" applyFill="1" applyBorder="1" applyAlignment="1" applyProtection="1">
      <alignment horizontal="center"/>
    </xf>
    <xf numFmtId="0" fontId="116" fillId="0" borderId="0" xfId="227" applyFont="1" applyProtection="1">
      <protection locked="0"/>
    </xf>
    <xf numFmtId="0" fontId="17" fillId="30" borderId="20" xfId="227" applyFont="1" applyFill="1" applyBorder="1" applyAlignment="1" applyProtection="1">
      <alignment horizontal="center" vertical="center"/>
    </xf>
    <xf numFmtId="1" fontId="14" fillId="25" borderId="13" xfId="0" applyNumberFormat="1" applyFont="1" applyFill="1" applyBorder="1" applyAlignment="1"/>
    <xf numFmtId="0" fontId="11" fillId="26" borderId="13" xfId="0" applyFont="1" applyFill="1" applyBorder="1" applyAlignment="1"/>
    <xf numFmtId="0" fontId="14" fillId="26" borderId="13" xfId="70" applyFont="1" applyFill="1" applyBorder="1" applyAlignment="1">
      <alignment wrapText="1"/>
    </xf>
    <xf numFmtId="0" fontId="14" fillId="26" borderId="52" xfId="70" applyFont="1" applyFill="1" applyBorder="1" applyAlignment="1">
      <alignment horizontal="center"/>
    </xf>
    <xf numFmtId="0" fontId="14" fillId="25" borderId="71" xfId="70" applyFont="1" applyFill="1" applyBorder="1" applyAlignment="1">
      <alignment horizontal="center"/>
    </xf>
    <xf numFmtId="0" fontId="14" fillId="25" borderId="82" xfId="62" applyFont="1" applyFill="1" applyBorder="1" applyAlignment="1">
      <alignment horizontal="center"/>
    </xf>
    <xf numFmtId="0" fontId="14" fillId="25" borderId="83" xfId="62" applyFont="1" applyFill="1" applyBorder="1" applyAlignment="1">
      <alignment horizontal="center"/>
    </xf>
    <xf numFmtId="167" fontId="73" fillId="27" borderId="84" xfId="40" applyNumberFormat="1" applyFont="1" applyFill="1" applyBorder="1" applyAlignment="1">
      <alignment horizontal="right" wrapText="1" indent="1"/>
    </xf>
    <xf numFmtId="167" fontId="15" fillId="27" borderId="84" xfId="40" applyNumberFormat="1" applyFont="1" applyFill="1" applyBorder="1" applyAlignment="1">
      <alignment horizontal="right" wrapText="1" indent="1"/>
    </xf>
    <xf numFmtId="167" fontId="15" fillId="27" borderId="68" xfId="40" applyNumberFormat="1" applyFont="1" applyFill="1" applyBorder="1" applyAlignment="1">
      <alignment horizontal="center" wrapText="1"/>
    </xf>
    <xf numFmtId="167" fontId="15" fillId="27" borderId="84" xfId="40" applyNumberFormat="1" applyFont="1" applyFill="1" applyBorder="1" applyAlignment="1">
      <alignment horizontal="center" wrapText="1"/>
    </xf>
    <xf numFmtId="177" fontId="26" fillId="27" borderId="68" xfId="220" applyNumberFormat="1" applyFont="1" applyFill="1" applyBorder="1" applyAlignment="1">
      <alignment horizontal="center" wrapText="1"/>
    </xf>
    <xf numFmtId="177" fontId="26" fillId="27" borderId="84" xfId="220" applyNumberFormat="1" applyFont="1" applyFill="1" applyBorder="1" applyAlignment="1">
      <alignment horizontal="center" wrapText="1"/>
    </xf>
    <xf numFmtId="165" fontId="73" fillId="27" borderId="68" xfId="58" applyNumberFormat="1" applyFont="1" applyFill="1" applyBorder="1" applyAlignment="1">
      <alignment horizontal="right" wrapText="1" indent="1"/>
    </xf>
    <xf numFmtId="165" fontId="73" fillId="27" borderId="84" xfId="58" applyNumberFormat="1" applyFont="1" applyFill="1" applyBorder="1" applyAlignment="1">
      <alignment horizontal="right" wrapText="1" indent="1"/>
    </xf>
    <xf numFmtId="165" fontId="15" fillId="27" borderId="68" xfId="40" applyNumberFormat="1" applyFont="1" applyFill="1" applyBorder="1" applyAlignment="1">
      <alignment horizontal="right" wrapText="1" indent="1"/>
    </xf>
    <xf numFmtId="165" fontId="15" fillId="27" borderId="84" xfId="40" applyNumberFormat="1" applyFont="1" applyFill="1" applyBorder="1" applyAlignment="1">
      <alignment horizontal="right" wrapText="1" indent="1"/>
    </xf>
    <xf numFmtId="2" fontId="15" fillId="27" borderId="68" xfId="40" applyNumberFormat="1" applyFont="1" applyFill="1" applyBorder="1" applyAlignment="1">
      <alignment horizontal="right" wrapText="1" indent="1"/>
    </xf>
    <xf numFmtId="2" fontId="15" fillId="27" borderId="84" xfId="40" applyNumberFormat="1" applyFont="1" applyFill="1" applyBorder="1" applyAlignment="1">
      <alignment horizontal="right" wrapText="1" indent="1"/>
    </xf>
    <xf numFmtId="49" fontId="14" fillId="25" borderId="57" xfId="62" applyNumberFormat="1" applyFont="1" applyFill="1" applyBorder="1" applyAlignment="1">
      <alignment horizontal="center" vertical="center" wrapText="1"/>
    </xf>
    <xf numFmtId="49" fontId="14" fillId="25" borderId="58" xfId="62" applyNumberFormat="1" applyFont="1" applyFill="1" applyBorder="1" applyAlignment="1">
      <alignment horizontal="center" vertical="center" wrapText="1"/>
    </xf>
    <xf numFmtId="167" fontId="73" fillId="26" borderId="82" xfId="62" applyNumberFormat="1" applyFont="1" applyFill="1" applyBorder="1" applyAlignment="1">
      <alignment horizontal="right" indent="1"/>
    </xf>
    <xf numFmtId="167" fontId="73" fillId="26" borderId="83" xfId="62" applyNumberFormat="1" applyFont="1" applyFill="1" applyBorder="1" applyAlignment="1">
      <alignment horizontal="right" indent="1"/>
    </xf>
    <xf numFmtId="167" fontId="6" fillId="26" borderId="68" xfId="0" applyNumberFormat="1" applyFont="1" applyFill="1" applyBorder="1" applyAlignment="1">
      <alignment horizontal="right" indent="1"/>
    </xf>
    <xf numFmtId="167" fontId="6" fillId="26" borderId="84" xfId="0" applyNumberFormat="1" applyFont="1" applyFill="1" applyBorder="1" applyAlignment="1">
      <alignment horizontal="right" indent="1"/>
    </xf>
    <xf numFmtId="0" fontId="12" fillId="25" borderId="0" xfId="0" applyFont="1" applyFill="1" applyBorder="1" applyAlignment="1">
      <alignment horizontal="left"/>
    </xf>
    <xf numFmtId="0" fontId="73" fillId="25" borderId="0" xfId="78" applyFont="1" applyFill="1" applyBorder="1" applyAlignment="1">
      <alignment horizontal="left" vertical="center"/>
    </xf>
    <xf numFmtId="0" fontId="12" fillId="25" borderId="22" xfId="62" applyFont="1" applyFill="1" applyBorder="1" applyAlignment="1">
      <alignment horizontal="left"/>
    </xf>
    <xf numFmtId="0" fontId="92" fillId="32" borderId="0" xfId="62" applyFont="1" applyFill="1" applyBorder="1" applyAlignment="1">
      <alignment horizontal="left" wrapText="1"/>
    </xf>
    <xf numFmtId="0" fontId="15" fillId="36" borderId="0" xfId="62" applyFont="1" applyFill="1" applyBorder="1" applyAlignment="1">
      <alignment vertical="center" wrapText="1"/>
    </xf>
    <xf numFmtId="164" fontId="15" fillId="36" borderId="0" xfId="40" applyNumberFormat="1" applyFont="1" applyFill="1" applyBorder="1" applyAlignment="1">
      <alignment horizontal="justify" wrapText="1"/>
    </xf>
    <xf numFmtId="0" fontId="15" fillId="36" borderId="0" xfId="62" applyFont="1" applyFill="1" applyBorder="1" applyAlignment="1"/>
    <xf numFmtId="0" fontId="15" fillId="36" borderId="0" xfId="62" applyFont="1" applyFill="1" applyBorder="1" applyAlignment="1">
      <alignment vertical="center"/>
    </xf>
    <xf numFmtId="164" fontId="31" fillId="36" borderId="61" xfId="40" applyNumberFormat="1" applyFont="1" applyFill="1" applyBorder="1" applyAlignment="1">
      <alignment horizontal="left" vertical="center" wrapText="1"/>
    </xf>
    <xf numFmtId="164" fontId="31" fillId="36" borderId="0" xfId="40" applyNumberFormat="1" applyFont="1" applyFill="1" applyBorder="1" applyAlignment="1">
      <alignment horizontal="left" vertical="center" wrapText="1"/>
    </xf>
    <xf numFmtId="0" fontId="46" fillId="36" borderId="0" xfId="62" applyFont="1" applyFill="1" applyAlignment="1">
      <alignment horizontal="center" vertical="center"/>
    </xf>
    <xf numFmtId="172" fontId="110" fillId="33" borderId="0" xfId="62" applyNumberFormat="1" applyFont="1" applyFill="1" applyBorder="1" applyAlignment="1">
      <alignment horizontal="center" vertical="center" wrapText="1"/>
    </xf>
    <xf numFmtId="172" fontId="110" fillId="33" borderId="0" xfId="62" applyNumberFormat="1" applyFont="1" applyFill="1" applyBorder="1" applyAlignment="1">
      <alignment horizontal="center" vertical="center"/>
    </xf>
    <xf numFmtId="164" fontId="31"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5" fillId="36" borderId="0" xfId="40" applyNumberFormat="1" applyFont="1" applyFill="1" applyBorder="1" applyAlignment="1">
      <alignment horizontal="justify" vertical="center" wrapText="1"/>
    </xf>
    <xf numFmtId="164" fontId="31" fillId="36" borderId="67" xfId="40" applyNumberFormat="1" applyFont="1" applyFill="1" applyBorder="1" applyAlignment="1">
      <alignment horizontal="left" vertical="center" wrapText="1"/>
    </xf>
    <xf numFmtId="0" fontId="13" fillId="25" borderId="0" xfId="0" applyFont="1" applyFill="1" applyBorder="1" applyAlignment="1">
      <alignment horizontal="justify" vertical="top" wrapText="1"/>
    </xf>
    <xf numFmtId="0" fontId="22" fillId="25" borderId="0" xfId="0" applyFont="1" applyFill="1" applyBorder="1" applyAlignment="1">
      <alignment horizontal="justify" vertical="top" wrapText="1"/>
    </xf>
    <xf numFmtId="0" fontId="20" fillId="25" borderId="18" xfId="0" applyFont="1" applyFill="1" applyBorder="1" applyAlignment="1">
      <alignment horizontal="right" indent="6"/>
    </xf>
    <xf numFmtId="0" fontId="14" fillId="25" borderId="0" xfId="0" applyFont="1" applyFill="1" applyBorder="1" applyAlignment="1"/>
    <xf numFmtId="0" fontId="20" fillId="25" borderId="0" xfId="0" applyFont="1" applyFill="1" applyBorder="1" applyAlignment="1"/>
    <xf numFmtId="172" fontId="15" fillId="24" borderId="0" xfId="40" applyNumberFormat="1" applyFont="1" applyFill="1" applyBorder="1" applyAlignment="1">
      <alignment horizontal="left" wrapText="1"/>
    </xf>
    <xf numFmtId="172" fontId="25" fillId="24" borderId="0" xfId="40" applyNumberFormat="1" applyFont="1" applyFill="1" applyBorder="1" applyAlignment="1">
      <alignment horizontal="left" wrapText="1"/>
    </xf>
    <xf numFmtId="0" fontId="12" fillId="25" borderId="0" xfId="0" applyFont="1" applyFill="1" applyBorder="1" applyAlignment="1"/>
    <xf numFmtId="173" fontId="15" fillId="25" borderId="0" xfId="0" applyNumberFormat="1" applyFont="1" applyFill="1" applyBorder="1" applyAlignment="1">
      <alignment horizontal="left"/>
    </xf>
    <xf numFmtId="164" fontId="20" fillId="27" borderId="0" xfId="40" applyNumberFormat="1" applyFont="1" applyFill="1" applyBorder="1" applyAlignment="1">
      <alignment horizontal="left" wrapText="1"/>
    </xf>
    <xf numFmtId="164" fontId="20" fillId="24" borderId="0" xfId="40" applyNumberFormat="1" applyFont="1" applyFill="1" applyBorder="1" applyAlignment="1">
      <alignment wrapText="1"/>
    </xf>
    <xf numFmtId="164" fontId="26" fillId="24" borderId="0" xfId="40" applyNumberFormat="1" applyFont="1" applyFill="1" applyBorder="1" applyAlignment="1">
      <alignment horizontal="left" wrapText="1"/>
    </xf>
    <xf numFmtId="164" fontId="14" fillId="24" borderId="0" xfId="40" applyNumberFormat="1" applyFont="1" applyFill="1" applyBorder="1" applyAlignment="1">
      <alignment horizontal="left" wrapText="1"/>
    </xf>
    <xf numFmtId="164" fontId="15" fillId="24" borderId="0" xfId="40" applyNumberFormat="1" applyFont="1" applyFill="1" applyBorder="1" applyAlignment="1">
      <alignment wrapText="1"/>
    </xf>
    <xf numFmtId="164" fontId="15" fillId="27" borderId="0" xfId="40" applyNumberFormat="1" applyFont="1" applyFill="1" applyBorder="1" applyAlignment="1">
      <alignment wrapText="1"/>
    </xf>
    <xf numFmtId="0" fontId="14" fillId="25" borderId="18" xfId="0" applyFont="1" applyFill="1" applyBorder="1" applyAlignment="1">
      <alignment horizontal="left" indent="5" readingOrder="1"/>
    </xf>
    <xf numFmtId="0" fontId="20" fillId="25" borderId="18" xfId="0" applyFont="1" applyFill="1" applyBorder="1" applyAlignment="1">
      <alignment horizontal="left" indent="5" readingOrder="1"/>
    </xf>
    <xf numFmtId="0" fontId="15" fillId="0" borderId="0" xfId="0" applyFont="1" applyBorder="1" applyAlignment="1">
      <alignment horizontal="justify" readingOrder="1"/>
    </xf>
    <xf numFmtId="0" fontId="14" fillId="25" borderId="0" xfId="0" applyFont="1" applyFill="1" applyBorder="1" applyAlignment="1">
      <alignment horizontal="justify" vertical="center" readingOrder="1"/>
    </xf>
    <xf numFmtId="0" fontId="14" fillId="25" borderId="0" xfId="0" applyNumberFormat="1" applyFont="1" applyFill="1" applyBorder="1" applyAlignment="1">
      <alignment horizontal="justify" vertical="center" readingOrder="1"/>
    </xf>
    <xf numFmtId="0" fontId="14" fillId="25" borderId="0" xfId="0" applyFont="1" applyFill="1" applyBorder="1" applyAlignment="1">
      <alignment horizontal="justify" vertical="center" wrapText="1" readingOrder="1"/>
    </xf>
    <xf numFmtId="173" fontId="15" fillId="25" borderId="0" xfId="0" applyNumberFormat="1" applyFont="1" applyFill="1" applyBorder="1" applyAlignment="1">
      <alignment horizontal="right"/>
    </xf>
    <xf numFmtId="173" fontId="15" fillId="25" borderId="19" xfId="0" applyNumberFormat="1" applyFont="1" applyFill="1" applyBorder="1" applyAlignment="1">
      <alignment horizontal="right"/>
    </xf>
    <xf numFmtId="0" fontId="14"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5" fillId="25" borderId="0" xfId="0" applyFont="1" applyFill="1" applyBorder="1" applyAlignment="1">
      <alignment horizontal="justify" vertical="center" readingOrder="1"/>
    </xf>
    <xf numFmtId="0" fontId="73" fillId="25" borderId="0" xfId="227" applyFont="1" applyFill="1" applyBorder="1" applyAlignment="1" applyProtection="1">
      <alignment horizontal="left"/>
    </xf>
    <xf numFmtId="167" fontId="73" fillId="25" borderId="0" xfId="70" applyNumberFormat="1" applyFont="1" applyFill="1" applyBorder="1" applyAlignment="1" applyProtection="1">
      <alignment horizontal="right" indent="2"/>
    </xf>
    <xf numFmtId="167" fontId="73" fillId="26" borderId="0" xfId="70" applyNumberFormat="1" applyFont="1" applyFill="1" applyBorder="1" applyAlignment="1" applyProtection="1">
      <alignment horizontal="right" indent="2"/>
    </xf>
    <xf numFmtId="0" fontId="14" fillId="25" borderId="18" xfId="227" applyFont="1" applyFill="1" applyBorder="1" applyAlignment="1" applyProtection="1">
      <alignment horizontal="right" indent="5"/>
    </xf>
    <xf numFmtId="0" fontId="19" fillId="25" borderId="0" xfId="227" applyFont="1" applyFill="1" applyBorder="1" applyAlignment="1" applyProtection="1">
      <alignment horizontal="right"/>
    </xf>
    <xf numFmtId="0" fontId="19" fillId="0" borderId="0" xfId="227" applyFont="1" applyBorder="1" applyAlignment="1" applyProtection="1">
      <alignment vertical="justify" wrapText="1"/>
    </xf>
    <xf numFmtId="0" fontId="5" fillId="0" borderId="0" xfId="227" applyBorder="1" applyAlignment="1" applyProtection="1">
      <alignment vertical="justify" wrapText="1"/>
    </xf>
    <xf numFmtId="0" fontId="14" fillId="26" borderId="52" xfId="227" applyFont="1" applyFill="1" applyBorder="1" applyAlignment="1" applyProtection="1">
      <alignment horizontal="center"/>
    </xf>
    <xf numFmtId="167" fontId="15" fillId="24" borderId="0" xfId="40" applyNumberFormat="1" applyFont="1" applyFill="1" applyBorder="1" applyAlignment="1" applyProtection="1">
      <alignment horizontal="right" wrapText="1" indent="2"/>
    </xf>
    <xf numFmtId="167" fontId="15" fillId="27" borderId="0" xfId="40" applyNumberFormat="1" applyFont="1" applyFill="1" applyBorder="1" applyAlignment="1" applyProtection="1">
      <alignment horizontal="right" wrapText="1" indent="2"/>
    </xf>
    <xf numFmtId="167" fontId="73" fillId="24" borderId="0" xfId="40" applyNumberFormat="1" applyFont="1" applyFill="1" applyBorder="1" applyAlignment="1" applyProtection="1">
      <alignment horizontal="right" wrapText="1" indent="2"/>
    </xf>
    <xf numFmtId="167" fontId="73" fillId="27" borderId="0" xfId="40" applyNumberFormat="1" applyFont="1" applyFill="1" applyBorder="1" applyAlignment="1" applyProtection="1">
      <alignment horizontal="right" wrapText="1" indent="2"/>
    </xf>
    <xf numFmtId="168" fontId="15" fillId="24" borderId="0" xfId="40" applyNumberFormat="1" applyFont="1" applyFill="1" applyBorder="1" applyAlignment="1" applyProtection="1">
      <alignment horizontal="right" wrapText="1" indent="2"/>
    </xf>
    <xf numFmtId="168" fontId="15" fillId="27" borderId="0" xfId="40" applyNumberFormat="1" applyFont="1" applyFill="1" applyBorder="1" applyAlignment="1" applyProtection="1">
      <alignment horizontal="right" wrapText="1" indent="2"/>
    </xf>
    <xf numFmtId="173" fontId="15" fillId="25" borderId="0" xfId="227" applyNumberFormat="1" applyFont="1" applyFill="1" applyBorder="1" applyAlignment="1" applyProtection="1">
      <alignment horizontal="left"/>
    </xf>
    <xf numFmtId="0" fontId="19" fillId="0" borderId="0" xfId="227" applyFont="1" applyBorder="1" applyAlignment="1" applyProtection="1">
      <alignment vertical="top"/>
    </xf>
    <xf numFmtId="167" fontId="73" fillId="25" borderId="0" xfId="227" applyNumberFormat="1" applyFont="1" applyFill="1" applyBorder="1" applyAlignment="1" applyProtection="1">
      <alignment horizontal="right" indent="2"/>
    </xf>
    <xf numFmtId="167" fontId="73" fillId="26" borderId="0" xfId="227" applyNumberFormat="1" applyFont="1" applyFill="1" applyBorder="1" applyAlignment="1" applyProtection="1">
      <alignment horizontal="right" indent="2"/>
    </xf>
    <xf numFmtId="0" fontId="14" fillId="25" borderId="0" xfId="227" applyFont="1" applyFill="1" applyBorder="1" applyAlignment="1" applyProtection="1">
      <alignment horizontal="left" indent="4"/>
    </xf>
    <xf numFmtId="0" fontId="19" fillId="25" borderId="0" xfId="227" applyFont="1" applyFill="1" applyBorder="1" applyAlignment="1" applyProtection="1">
      <alignment vertical="justify" wrapText="1"/>
    </xf>
    <xf numFmtId="0" fontId="5" fillId="25" borderId="0" xfId="227" applyFill="1" applyBorder="1" applyAlignment="1" applyProtection="1">
      <alignment vertical="justify" wrapText="1"/>
    </xf>
    <xf numFmtId="167" fontId="15" fillId="48" borderId="0" xfId="60" applyNumberFormat="1" applyFont="1" applyFill="1" applyBorder="1" applyAlignment="1" applyProtection="1">
      <alignment horizontal="right" wrapText="1" indent="2"/>
    </xf>
    <xf numFmtId="167" fontId="15" fillId="43" borderId="0" xfId="60" applyNumberFormat="1" applyFont="1" applyFill="1" applyBorder="1" applyAlignment="1" applyProtection="1">
      <alignment horizontal="right" wrapText="1" indent="2"/>
    </xf>
    <xf numFmtId="0" fontId="14" fillId="24" borderId="0" xfId="40" applyFont="1" applyFill="1" applyBorder="1" applyAlignment="1" applyProtection="1">
      <alignment horizontal="left" indent="2"/>
    </xf>
    <xf numFmtId="168" fontId="14" fillId="24" borderId="0" xfId="40" applyNumberFormat="1" applyFont="1" applyFill="1" applyBorder="1" applyAlignment="1" applyProtection="1">
      <alignment horizontal="right" wrapText="1" indent="2"/>
    </xf>
    <xf numFmtId="168" fontId="14" fillId="27" borderId="0" xfId="40" applyNumberFormat="1" applyFont="1" applyFill="1" applyBorder="1" applyAlignment="1" applyProtection="1">
      <alignment horizontal="right" wrapText="1" indent="2"/>
    </xf>
    <xf numFmtId="0" fontId="14" fillId="24" borderId="0" xfId="40" applyFont="1" applyFill="1" applyBorder="1" applyAlignment="1" applyProtection="1">
      <alignment horizontal="left" wrapText="1"/>
    </xf>
    <xf numFmtId="169" fontId="15" fillId="24" borderId="0" xfId="40" applyNumberFormat="1" applyFont="1" applyFill="1" applyBorder="1" applyAlignment="1" applyProtection="1">
      <alignment horizontal="right" wrapText="1" indent="2"/>
    </xf>
    <xf numFmtId="0" fontId="15" fillId="24" borderId="0" xfId="40" applyFont="1" applyFill="1" applyBorder="1" applyAlignment="1" applyProtection="1">
      <alignment horizontal="left" indent="1"/>
    </xf>
    <xf numFmtId="165" fontId="15" fillId="25" borderId="0" xfId="227" applyNumberFormat="1" applyFont="1" applyFill="1" applyBorder="1" applyAlignment="1" applyProtection="1">
      <alignment horizontal="right" indent="2"/>
    </xf>
    <xf numFmtId="165" fontId="15" fillId="26" borderId="0" xfId="227" applyNumberFormat="1" applyFont="1" applyFill="1" applyBorder="1" applyAlignment="1" applyProtection="1">
      <alignment horizontal="right" indent="2"/>
    </xf>
    <xf numFmtId="169" fontId="15" fillId="27" borderId="0" xfId="40" applyNumberFormat="1" applyFont="1" applyFill="1" applyBorder="1" applyAlignment="1" applyProtection="1">
      <alignment horizontal="right" wrapText="1" indent="2"/>
    </xf>
    <xf numFmtId="173" fontId="15" fillId="25" borderId="0" xfId="227" applyNumberFormat="1" applyFont="1" applyFill="1" applyBorder="1" applyAlignment="1" applyProtection="1">
      <alignment horizontal="right"/>
    </xf>
    <xf numFmtId="0" fontId="19" fillId="25" borderId="0" xfId="227" applyFont="1" applyFill="1" applyBorder="1" applyAlignment="1" applyProtection="1">
      <alignment vertical="top"/>
    </xf>
    <xf numFmtId="165" fontId="73" fillId="25" borderId="0" xfId="227" applyNumberFormat="1" applyFont="1" applyFill="1" applyBorder="1" applyAlignment="1" applyProtection="1">
      <alignment horizontal="right" indent="2"/>
    </xf>
    <xf numFmtId="165" fontId="73" fillId="26" borderId="0" xfId="227" applyNumberFormat="1" applyFont="1" applyFill="1" applyBorder="1" applyAlignment="1" applyProtection="1">
      <alignment horizontal="right" indent="2"/>
    </xf>
    <xf numFmtId="0" fontId="14" fillId="25" borderId="0" xfId="227" applyFont="1" applyFill="1" applyBorder="1" applyAlignment="1" applyProtection="1">
      <alignment horizontal="right" indent="6"/>
    </xf>
    <xf numFmtId="165" fontId="15" fillId="24" borderId="0" xfId="40" applyNumberFormat="1" applyFont="1" applyFill="1" applyBorder="1" applyAlignment="1" applyProtection="1">
      <alignment horizontal="right" wrapText="1" indent="2"/>
    </xf>
    <xf numFmtId="165" fontId="15" fillId="27" borderId="0" xfId="40" applyNumberFormat="1" applyFont="1" applyFill="1" applyBorder="1" applyAlignment="1" applyProtection="1">
      <alignment horizontal="right" wrapText="1" indent="2"/>
    </xf>
    <xf numFmtId="165" fontId="26" fillId="25" borderId="0" xfId="227" applyNumberFormat="1" applyFont="1" applyFill="1" applyBorder="1" applyAlignment="1" applyProtection="1">
      <alignment horizontal="right" indent="2"/>
    </xf>
    <xf numFmtId="165" fontId="26" fillId="26" borderId="0" xfId="227" applyNumberFormat="1" applyFont="1" applyFill="1" applyBorder="1" applyAlignment="1" applyProtection="1">
      <alignment horizontal="right" indent="2"/>
    </xf>
    <xf numFmtId="167" fontId="73" fillId="26" borderId="10" xfId="227" applyNumberFormat="1" applyFont="1" applyFill="1" applyBorder="1" applyAlignment="1" applyProtection="1">
      <alignment horizontal="center"/>
    </xf>
    <xf numFmtId="167" fontId="73" fillId="26" borderId="0" xfId="227" applyNumberFormat="1" applyFont="1" applyFill="1" applyBorder="1" applyAlignment="1" applyProtection="1">
      <alignment horizontal="center"/>
    </xf>
    <xf numFmtId="167" fontId="15" fillId="26" borderId="0" xfId="227" applyNumberFormat="1" applyFont="1" applyFill="1" applyBorder="1" applyAlignment="1" applyProtection="1">
      <alignment horizontal="center"/>
    </xf>
    <xf numFmtId="167" fontId="14" fillId="26" borderId="0" xfId="227" applyNumberFormat="1" applyFont="1" applyFill="1" applyBorder="1" applyAlignment="1" applyProtection="1">
      <alignment horizontal="center"/>
    </xf>
    <xf numFmtId="0" fontId="79" fillId="25" borderId="0" xfId="227" applyFont="1" applyFill="1" applyBorder="1" applyAlignment="1" applyProtection="1">
      <alignment horizontal="center"/>
    </xf>
    <xf numFmtId="0" fontId="19" fillId="25" borderId="0" xfId="62" applyFont="1" applyFill="1" applyBorder="1" applyAlignment="1">
      <alignment vertical="center" wrapText="1"/>
    </xf>
    <xf numFmtId="0" fontId="83" fillId="26" borderId="0" xfId="62" applyFont="1" applyFill="1" applyBorder="1" applyAlignment="1">
      <alignment horizontal="center" vertical="center"/>
    </xf>
    <xf numFmtId="0" fontId="83" fillId="26" borderId="0" xfId="62" applyFont="1" applyFill="1" applyBorder="1" applyAlignment="1">
      <alignment horizontal="left" vertical="center"/>
    </xf>
    <xf numFmtId="0" fontId="19" fillId="26" borderId="0" xfId="62" applyFont="1" applyFill="1" applyBorder="1" applyAlignment="1">
      <alignment horizontal="justify" wrapText="1"/>
    </xf>
    <xf numFmtId="0" fontId="83" fillId="25" borderId="24" xfId="62" applyFont="1" applyFill="1" applyBorder="1" applyAlignment="1">
      <alignment horizontal="left" vertical="center"/>
    </xf>
    <xf numFmtId="0" fontId="83" fillId="25" borderId="25" xfId="62" applyFont="1" applyFill="1" applyBorder="1" applyAlignment="1">
      <alignment horizontal="left" vertical="center"/>
    </xf>
    <xf numFmtId="0" fontId="78" fillId="26" borderId="24" xfId="0" applyFont="1" applyFill="1" applyBorder="1" applyAlignment="1">
      <alignment horizontal="left" vertical="center" wrapText="1"/>
    </xf>
    <xf numFmtId="0" fontId="78" fillId="26" borderId="26" xfId="0" applyFont="1" applyFill="1" applyBorder="1" applyAlignment="1">
      <alignment horizontal="left" vertical="center" wrapText="1"/>
    </xf>
    <xf numFmtId="0" fontId="78" fillId="26" borderId="25" xfId="0" applyFont="1" applyFill="1" applyBorder="1" applyAlignment="1">
      <alignment horizontal="left" vertical="center" wrapText="1"/>
    </xf>
    <xf numFmtId="0" fontId="14" fillId="25" borderId="0" xfId="62" applyFont="1" applyFill="1" applyBorder="1" applyAlignment="1">
      <alignment horizontal="left" indent="6"/>
    </xf>
    <xf numFmtId="1" fontId="14" fillId="25" borderId="13" xfId="0" applyNumberFormat="1" applyFont="1" applyFill="1" applyBorder="1" applyAlignment="1">
      <alignment horizontal="center" wrapText="1"/>
    </xf>
    <xf numFmtId="0" fontId="14" fillId="26" borderId="18" xfId="0" applyFont="1" applyFill="1" applyBorder="1" applyAlignment="1">
      <alignment horizontal="right" indent="6"/>
    </xf>
    <xf numFmtId="0" fontId="12" fillId="25" borderId="23" xfId="0" applyFont="1" applyFill="1" applyBorder="1" applyAlignment="1">
      <alignment horizontal="left"/>
    </xf>
    <xf numFmtId="0" fontId="12" fillId="25" borderId="22" xfId="0" applyFont="1" applyFill="1" applyBorder="1" applyAlignment="1">
      <alignment horizontal="left"/>
    </xf>
    <xf numFmtId="0" fontId="12" fillId="25" borderId="0" xfId="0" applyFont="1" applyFill="1" applyBorder="1" applyAlignment="1">
      <alignment horizontal="left"/>
    </xf>
    <xf numFmtId="0" fontId="19" fillId="25" borderId="0" xfId="0" applyFont="1" applyFill="1" applyBorder="1" applyAlignment="1">
      <alignment horizontal="left" vertical="top"/>
    </xf>
    <xf numFmtId="0" fontId="8" fillId="25" borderId="0" xfId="0" applyFont="1" applyFill="1" applyBorder="1"/>
    <xf numFmtId="0" fontId="11" fillId="26" borderId="13" xfId="0" applyFont="1" applyFill="1" applyBorder="1" applyAlignment="1">
      <alignment horizontal="center"/>
    </xf>
    <xf numFmtId="0" fontId="73" fillId="25" borderId="0" xfId="0" applyFont="1" applyFill="1" applyBorder="1" applyAlignment="1">
      <alignment horizontal="left"/>
    </xf>
    <xf numFmtId="0" fontId="32" fillId="24" borderId="0" xfId="40" applyFont="1" applyFill="1" applyBorder="1" applyAlignment="1">
      <alignment horizontal="justify" wrapText="1"/>
    </xf>
    <xf numFmtId="0" fontId="19" fillId="24" borderId="0" xfId="40" applyFont="1" applyFill="1" applyBorder="1" applyAlignment="1">
      <alignment horizontal="justify" wrapText="1"/>
    </xf>
    <xf numFmtId="0" fontId="32" fillId="24" borderId="0" xfId="40" applyNumberFormat="1" applyFont="1" applyFill="1" applyBorder="1" applyAlignment="1">
      <alignment horizontal="justify" vertical="center" wrapText="1"/>
    </xf>
    <xf numFmtId="0" fontId="19" fillId="24" borderId="0" xfId="40" applyNumberFormat="1" applyFont="1" applyFill="1" applyBorder="1" applyAlignment="1">
      <alignment horizontal="justify" vertical="center" wrapText="1"/>
    </xf>
    <xf numFmtId="0" fontId="19" fillId="24" borderId="0" xfId="40" applyFont="1" applyFill="1" applyBorder="1" applyAlignment="1">
      <alignment horizontal="justify" vertical="top" wrapText="1"/>
    </xf>
    <xf numFmtId="173" fontId="15" fillId="25" borderId="0" xfId="70" applyNumberFormat="1" applyFont="1" applyFill="1" applyBorder="1" applyAlignment="1">
      <alignment horizontal="right"/>
    </xf>
    <xf numFmtId="0" fontId="14" fillId="25" borderId="18" xfId="70" applyFont="1" applyFill="1" applyBorder="1" applyAlignment="1">
      <alignment horizontal="left" indent="6"/>
    </xf>
    <xf numFmtId="0" fontId="14" fillId="25" borderId="0" xfId="70" applyFont="1" applyFill="1" applyBorder="1" applyAlignment="1">
      <alignment horizontal="left" indent="6"/>
    </xf>
    <xf numFmtId="0" fontId="19" fillId="25" borderId="0" xfId="70" applyFont="1" applyFill="1" applyBorder="1" applyAlignment="1">
      <alignment horizontal="left" vertical="top"/>
    </xf>
    <xf numFmtId="0" fontId="73" fillId="25" borderId="0" xfId="70" applyFont="1" applyFill="1" applyBorder="1" applyAlignment="1">
      <alignment horizontal="left"/>
    </xf>
    <xf numFmtId="0" fontId="14" fillId="26" borderId="13" xfId="70" applyFont="1" applyFill="1" applyBorder="1" applyAlignment="1">
      <alignment horizontal="center" wrapText="1"/>
    </xf>
    <xf numFmtId="0" fontId="14" fillId="26" borderId="13" xfId="70" applyFont="1" applyFill="1" applyBorder="1" applyAlignment="1">
      <alignment horizontal="center"/>
    </xf>
    <xf numFmtId="0" fontId="73" fillId="25" borderId="0" xfId="78" applyFont="1" applyFill="1" applyBorder="1" applyAlignment="1">
      <alignment horizontal="left" vertical="center"/>
    </xf>
    <xf numFmtId="173" fontId="6" fillId="25" borderId="0" xfId="70" applyNumberFormat="1" applyFont="1" applyFill="1" applyBorder="1" applyAlignment="1">
      <alignment horizontal="left"/>
    </xf>
    <xf numFmtId="0" fontId="14" fillId="25" borderId="18" xfId="70" applyFont="1" applyFill="1" applyBorder="1" applyAlignment="1">
      <alignment horizontal="left"/>
    </xf>
    <xf numFmtId="0" fontId="14" fillId="25" borderId="18" xfId="70" applyFont="1" applyFill="1" applyBorder="1" applyAlignment="1">
      <alignment horizontal="right" indent="6"/>
    </xf>
    <xf numFmtId="0" fontId="19" fillId="25" borderId="22" xfId="70" applyFont="1" applyFill="1" applyBorder="1" applyAlignment="1">
      <alignment horizontal="center"/>
    </xf>
    <xf numFmtId="0" fontId="19" fillId="25" borderId="53" xfId="70" applyFont="1" applyFill="1" applyBorder="1" applyAlignment="1">
      <alignment horizontal="center"/>
    </xf>
    <xf numFmtId="0" fontId="44" fillId="26" borderId="27" xfId="70" applyFont="1" applyFill="1" applyBorder="1" applyAlignment="1">
      <alignment horizontal="left" vertical="center"/>
    </xf>
    <xf numFmtId="0" fontId="44" fillId="26" borderId="28" xfId="70" applyFont="1" applyFill="1" applyBorder="1" applyAlignment="1">
      <alignment horizontal="left" vertical="center"/>
    </xf>
    <xf numFmtId="0" fontId="44" fillId="26" borderId="29" xfId="70" applyFont="1" applyFill="1" applyBorder="1" applyAlignment="1">
      <alignment horizontal="left" vertical="center"/>
    </xf>
    <xf numFmtId="0" fontId="114" fillId="26" borderId="72" xfId="70" applyFont="1" applyFill="1" applyBorder="1" applyAlignment="1">
      <alignment horizontal="center" vertical="center"/>
    </xf>
    <xf numFmtId="0" fontId="114" fillId="26" borderId="73" xfId="70" applyFont="1" applyFill="1" applyBorder="1" applyAlignment="1">
      <alignment horizontal="center" vertical="center"/>
    </xf>
    <xf numFmtId="0" fontId="114" fillId="26" borderId="76" xfId="70" applyFont="1" applyFill="1" applyBorder="1" applyAlignment="1">
      <alignment horizontal="center" vertical="center"/>
    </xf>
    <xf numFmtId="0" fontId="114" fillId="26" borderId="77" xfId="70" applyFont="1" applyFill="1" applyBorder="1" applyAlignment="1">
      <alignment horizontal="center" vertical="center"/>
    </xf>
    <xf numFmtId="0" fontId="14" fillId="25" borderId="13" xfId="70" applyFont="1" applyFill="1" applyBorder="1" applyAlignment="1">
      <alignment horizontal="center" vertical="center" wrapText="1"/>
    </xf>
    <xf numFmtId="0" fontId="14" fillId="25" borderId="74" xfId="70" applyFont="1" applyFill="1" applyBorder="1" applyAlignment="1">
      <alignment horizontal="center" vertical="center" wrapText="1"/>
    </xf>
    <xf numFmtId="0" fontId="14" fillId="25" borderId="75" xfId="70" applyFont="1" applyFill="1" applyBorder="1" applyAlignment="1">
      <alignment horizontal="center" vertical="center" wrapText="1"/>
    </xf>
    <xf numFmtId="0" fontId="14" fillId="25" borderId="78" xfId="70" applyFont="1" applyFill="1" applyBorder="1" applyAlignment="1">
      <alignment horizontal="center" vertical="center" wrapText="1"/>
    </xf>
    <xf numFmtId="0" fontId="19" fillId="25" borderId="0" xfId="63" applyFont="1" applyFill="1" applyBorder="1" applyAlignment="1">
      <alignment horizontal="justify" vertical="center"/>
    </xf>
    <xf numFmtId="173" fontId="6" fillId="26" borderId="0" xfId="63" applyNumberFormat="1" applyFont="1" applyFill="1" applyAlignment="1">
      <alignment horizontal="right"/>
    </xf>
    <xf numFmtId="0" fontId="14" fillId="25" borderId="18" xfId="63" applyFont="1" applyFill="1" applyBorder="1" applyAlignment="1">
      <alignment horizontal="left" indent="6"/>
    </xf>
    <xf numFmtId="0" fontId="87" fillId="28" borderId="34" xfId="63" applyFont="1" applyFill="1" applyBorder="1" applyAlignment="1">
      <alignment horizontal="center" vertical="center"/>
    </xf>
    <xf numFmtId="0" fontId="87" fillId="28" borderId="37" xfId="63" applyFont="1" applyFill="1" applyBorder="1" applyAlignment="1">
      <alignment horizontal="center" vertical="center"/>
    </xf>
    <xf numFmtId="0" fontId="87" fillId="28" borderId="35" xfId="63" applyFont="1" applyFill="1" applyBorder="1" applyAlignment="1">
      <alignment horizontal="center" vertical="center"/>
    </xf>
    <xf numFmtId="0" fontId="73" fillId="24" borderId="0" xfId="40" applyFont="1" applyFill="1" applyBorder="1" applyAlignment="1">
      <alignment vertical="center" wrapText="1"/>
    </xf>
    <xf numFmtId="173" fontId="15" fillId="25" borderId="0" xfId="62" applyNumberFormat="1" applyFont="1" applyFill="1" applyBorder="1" applyAlignment="1">
      <alignment horizontal="left"/>
    </xf>
    <xf numFmtId="0" fontId="44" fillId="26" borderId="31" xfId="62" applyFont="1" applyFill="1" applyBorder="1" applyAlignment="1">
      <alignment horizontal="left" vertical="center" wrapText="1"/>
    </xf>
    <xf numFmtId="0" fontId="44" fillId="26" borderId="32" xfId="62" applyFont="1" applyFill="1" applyBorder="1" applyAlignment="1">
      <alignment horizontal="left" vertical="center" wrapText="1"/>
    </xf>
    <xf numFmtId="0" fontId="44" fillId="26" borderId="33" xfId="62" applyFont="1" applyFill="1" applyBorder="1" applyAlignment="1">
      <alignment horizontal="left" vertical="center" wrapText="1"/>
    </xf>
    <xf numFmtId="0" fontId="19" fillId="24" borderId="51" xfId="40" applyFont="1" applyFill="1" applyBorder="1" applyAlignment="1">
      <alignment horizontal="left" vertical="top"/>
    </xf>
    <xf numFmtId="0" fontId="19" fillId="24" borderId="0" xfId="40" applyFont="1" applyFill="1" applyBorder="1" applyAlignment="1">
      <alignment horizontal="left" vertical="top"/>
    </xf>
    <xf numFmtId="0" fontId="14" fillId="0" borderId="12" xfId="53" applyFont="1" applyBorder="1" applyAlignment="1">
      <alignment horizontal="center" vertical="center" wrapText="1"/>
    </xf>
    <xf numFmtId="0" fontId="14" fillId="0" borderId="58" xfId="53" applyFont="1" applyBorder="1" applyAlignment="1">
      <alignment horizontal="center" vertical="center" wrapText="1"/>
    </xf>
    <xf numFmtId="0" fontId="14" fillId="0" borderId="57" xfId="53" applyFont="1" applyBorder="1" applyAlignment="1">
      <alignment horizontal="center" vertical="center" wrapText="1"/>
    </xf>
    <xf numFmtId="164" fontId="15" fillId="27" borderId="48" xfId="40" applyNumberFormat="1" applyFont="1" applyFill="1" applyBorder="1" applyAlignment="1">
      <alignment horizontal="center" wrapText="1"/>
    </xf>
    <xf numFmtId="164" fontId="19" fillId="27" borderId="48" xfId="40" applyNumberFormat="1" applyFont="1" applyFill="1" applyBorder="1" applyAlignment="1">
      <alignment horizontal="right" wrapText="1"/>
    </xf>
    <xf numFmtId="0" fontId="32" fillId="25" borderId="0" xfId="62" applyFont="1" applyFill="1" applyBorder="1" applyAlignment="1">
      <alignment horizontal="left" vertical="center"/>
    </xf>
    <xf numFmtId="0" fontId="87" fillId="25" borderId="0" xfId="0" applyFont="1" applyFill="1" applyBorder="1" applyAlignment="1">
      <alignment horizontal="center"/>
    </xf>
    <xf numFmtId="0" fontId="14" fillId="25" borderId="18" xfId="62" applyFont="1" applyFill="1" applyBorder="1" applyAlignment="1">
      <alignment horizontal="right" indent="6"/>
    </xf>
    <xf numFmtId="0" fontId="19" fillId="24" borderId="51" xfId="40" applyFont="1" applyFill="1" applyBorder="1" applyAlignment="1">
      <alignment vertical="justify" wrapText="1"/>
    </xf>
    <xf numFmtId="0" fontId="19" fillId="24" borderId="0" xfId="40" applyFont="1" applyFill="1" applyBorder="1" applyAlignment="1">
      <alignment vertical="justify" wrapText="1"/>
    </xf>
    <xf numFmtId="0" fontId="73" fillId="25" borderId="0" xfId="62" applyFont="1" applyFill="1" applyBorder="1" applyAlignment="1">
      <alignment horizontal="left" vertical="center"/>
    </xf>
    <xf numFmtId="0" fontId="19" fillId="25" borderId="51" xfId="62" applyFont="1" applyFill="1" applyBorder="1" applyAlignment="1">
      <alignment horizontal="left" vertical="top"/>
    </xf>
    <xf numFmtId="0" fontId="19" fillId="25" borderId="0" xfId="62" applyFont="1" applyFill="1" applyBorder="1" applyAlignment="1">
      <alignment horizontal="left" vertical="top"/>
    </xf>
    <xf numFmtId="0" fontId="14" fillId="25" borderId="12" xfId="62" applyFont="1" applyFill="1" applyBorder="1" applyAlignment="1">
      <alignment horizontal="center"/>
    </xf>
    <xf numFmtId="0" fontId="14" fillId="25" borderId="57" xfId="62" applyFont="1" applyFill="1" applyBorder="1" applyAlignment="1">
      <alignment horizontal="center"/>
    </xf>
    <xf numFmtId="0" fontId="14" fillId="25" borderId="58" xfId="62" applyFont="1" applyFill="1" applyBorder="1" applyAlignment="1">
      <alignment horizontal="center"/>
    </xf>
    <xf numFmtId="173" fontId="15" fillId="25" borderId="0" xfId="62" applyNumberFormat="1" applyFont="1" applyFill="1" applyBorder="1" applyAlignment="1">
      <alignment horizontal="right"/>
    </xf>
    <xf numFmtId="0" fontId="14" fillId="26" borderId="12" xfId="53" applyFont="1" applyFill="1" applyBorder="1" applyAlignment="1">
      <alignment horizontal="center" vertical="center" wrapText="1"/>
    </xf>
    <xf numFmtId="0" fontId="73" fillId="25" borderId="0" xfId="0" applyFont="1" applyFill="1" applyBorder="1" applyAlignment="1">
      <alignment horizontal="left" vertical="center"/>
    </xf>
    <xf numFmtId="0" fontId="44" fillId="26" borderId="31" xfId="0" applyFont="1" applyFill="1" applyBorder="1" applyAlignment="1">
      <alignment horizontal="left" vertical="center"/>
    </xf>
    <xf numFmtId="0" fontId="44" fillId="26" borderId="32" xfId="0" applyFont="1" applyFill="1" applyBorder="1" applyAlignment="1">
      <alignment horizontal="left" vertical="center"/>
    </xf>
    <xf numFmtId="0" fontId="44" fillId="26" borderId="33" xfId="0" applyFont="1" applyFill="1" applyBorder="1" applyAlignment="1">
      <alignment horizontal="left" vertical="center"/>
    </xf>
    <xf numFmtId="0" fontId="19" fillId="0" borderId="0" xfId="0" applyFont="1" applyBorder="1" applyAlignment="1">
      <alignment vertical="justify" wrapText="1"/>
    </xf>
    <xf numFmtId="0" fontId="0" fillId="0" borderId="0" xfId="0" applyBorder="1" applyAlignment="1">
      <alignment vertical="justify" wrapText="1"/>
    </xf>
    <xf numFmtId="0" fontId="14" fillId="25" borderId="57" xfId="0" applyFont="1" applyFill="1" applyBorder="1" applyAlignment="1">
      <alignment horizontal="center"/>
    </xf>
    <xf numFmtId="0" fontId="14" fillId="25" borderId="12" xfId="0" applyFont="1" applyFill="1" applyBorder="1" applyAlignment="1">
      <alignment horizontal="center"/>
    </xf>
    <xf numFmtId="0" fontId="14" fillId="25" borderId="18" xfId="0" applyFont="1" applyFill="1" applyBorder="1" applyAlignment="1">
      <alignment horizontal="left" indent="6"/>
    </xf>
    <xf numFmtId="0" fontId="14" fillId="26" borderId="80" xfId="70" applyFont="1" applyFill="1" applyBorder="1" applyAlignment="1">
      <alignment horizontal="center"/>
    </xf>
    <xf numFmtId="0" fontId="14" fillId="26" borderId="81" xfId="70" applyFont="1" applyFill="1" applyBorder="1" applyAlignment="1">
      <alignment horizontal="center"/>
    </xf>
    <xf numFmtId="0" fontId="14" fillId="25" borderId="70" xfId="70" applyFont="1" applyFill="1" applyBorder="1" applyAlignment="1">
      <alignment horizontal="center" wrapText="1"/>
    </xf>
    <xf numFmtId="0" fontId="14" fillId="25" borderId="13" xfId="70" applyFont="1" applyFill="1" applyBorder="1" applyAlignment="1">
      <alignment horizontal="center" wrapText="1"/>
    </xf>
    <xf numFmtId="0" fontId="14" fillId="25" borderId="0" xfId="70" applyFont="1" applyFill="1" applyBorder="1" applyAlignment="1">
      <alignment horizontal="left" indent="1"/>
    </xf>
    <xf numFmtId="0" fontId="15" fillId="25" borderId="0" xfId="70" applyFont="1" applyFill="1" applyBorder="1" applyAlignment="1">
      <alignment horizontal="left" indent="1"/>
    </xf>
    <xf numFmtId="0" fontId="45" fillId="25" borderId="36" xfId="70" applyFont="1" applyFill="1" applyBorder="1" applyAlignment="1">
      <alignment horizontal="justify" vertical="top" wrapText="1"/>
    </xf>
    <xf numFmtId="0" fontId="19" fillId="26" borderId="51" xfId="70" applyFont="1" applyFill="1" applyBorder="1" applyAlignment="1">
      <alignment vertical="justify" wrapText="1"/>
    </xf>
    <xf numFmtId="0" fontId="19" fillId="26" borderId="0" xfId="70" applyFont="1" applyFill="1" applyBorder="1" applyAlignment="1">
      <alignment vertical="justify" wrapText="1"/>
    </xf>
    <xf numFmtId="0" fontId="73" fillId="26" borderId="0" xfId="70" applyFont="1" applyFill="1" applyBorder="1" applyAlignment="1">
      <alignment horizontal="left"/>
    </xf>
    <xf numFmtId="0" fontId="44" fillId="26" borderId="31" xfId="70" applyFont="1" applyFill="1" applyBorder="1" applyAlignment="1">
      <alignment horizontal="left" vertical="center"/>
    </xf>
    <xf numFmtId="0" fontId="44" fillId="26" borderId="32" xfId="70" applyFont="1" applyFill="1" applyBorder="1" applyAlignment="1">
      <alignment horizontal="left" vertical="center"/>
    </xf>
    <xf numFmtId="0" fontId="44" fillId="26" borderId="33" xfId="70" applyFont="1" applyFill="1" applyBorder="1" applyAlignment="1">
      <alignment horizontal="left" vertical="center"/>
    </xf>
    <xf numFmtId="0" fontId="73" fillId="25" borderId="0" xfId="70" applyFont="1" applyFill="1" applyBorder="1" applyAlignment="1">
      <alignment horizontal="left" vertical="center"/>
    </xf>
    <xf numFmtId="0" fontId="90" fillId="26" borderId="34" xfId="70" applyFont="1" applyFill="1" applyBorder="1" applyAlignment="1">
      <alignment horizontal="left" vertical="center"/>
    </xf>
    <xf numFmtId="0" fontId="90" fillId="26" borderId="37" xfId="70" applyFont="1" applyFill="1" applyBorder="1" applyAlignment="1">
      <alignment horizontal="left" vertical="center"/>
    </xf>
    <xf numFmtId="0" fontId="90" fillId="26" borderId="35" xfId="70" applyFont="1" applyFill="1" applyBorder="1" applyAlignment="1">
      <alignment horizontal="left" vertical="center"/>
    </xf>
    <xf numFmtId="0" fontId="86" fillId="25" borderId="0" xfId="70" applyFont="1" applyFill="1" applyBorder="1" applyAlignment="1">
      <alignment horizontal="left" vertical="center"/>
    </xf>
    <xf numFmtId="0" fontId="14" fillId="25" borderId="0" xfId="70" applyFont="1" applyFill="1" applyBorder="1" applyAlignment="1">
      <alignment horizontal="left"/>
    </xf>
    <xf numFmtId="0" fontId="78" fillId="26" borderId="31" xfId="70" applyFont="1" applyFill="1" applyBorder="1" applyAlignment="1">
      <alignment horizontal="left" vertical="center"/>
    </xf>
    <xf numFmtId="0" fontId="78" fillId="26" borderId="32" xfId="70" applyFont="1" applyFill="1" applyBorder="1" applyAlignment="1">
      <alignment horizontal="left" vertical="center"/>
    </xf>
    <xf numFmtId="0" fontId="78" fillId="26" borderId="33" xfId="70" applyFont="1" applyFill="1" applyBorder="1" applyAlignment="1">
      <alignment horizontal="left" vertical="center"/>
    </xf>
    <xf numFmtId="0" fontId="19" fillId="0" borderId="66" xfId="70" applyFont="1" applyBorder="1" applyAlignment="1">
      <alignment vertical="justify" wrapText="1"/>
    </xf>
    <xf numFmtId="0" fontId="19" fillId="0" borderId="0" xfId="70" applyFont="1" applyBorder="1" applyAlignment="1">
      <alignment vertical="justify" wrapText="1"/>
    </xf>
    <xf numFmtId="0" fontId="14" fillId="25" borderId="49" xfId="70" applyFont="1" applyFill="1" applyBorder="1" applyAlignment="1">
      <alignment horizontal="center"/>
    </xf>
    <xf numFmtId="0" fontId="14" fillId="25" borderId="18" xfId="70" applyFont="1" applyFill="1" applyBorder="1" applyAlignment="1">
      <alignment horizontal="right"/>
    </xf>
    <xf numFmtId="0" fontId="118" fillId="25" borderId="0" xfId="70" applyFont="1" applyFill="1" applyBorder="1" applyAlignment="1">
      <alignment horizontal="left" indent="1"/>
    </xf>
    <xf numFmtId="0" fontId="14" fillId="0" borderId="0" xfId="70" applyFont="1" applyBorder="1" applyAlignment="1">
      <alignment horizontal="left" indent="1"/>
    </xf>
    <xf numFmtId="0" fontId="14" fillId="25" borderId="18" xfId="71" applyFont="1" applyFill="1" applyBorder="1" applyAlignment="1">
      <alignment horizontal="left" indent="6"/>
    </xf>
    <xf numFmtId="0" fontId="12" fillId="25" borderId="22" xfId="62" applyFont="1" applyFill="1" applyBorder="1" applyAlignment="1">
      <alignment horizontal="left"/>
    </xf>
    <xf numFmtId="0" fontId="78" fillId="26" borderId="31" xfId="62" applyFont="1" applyFill="1" applyBorder="1" applyAlignment="1">
      <alignment horizontal="left" vertical="center"/>
    </xf>
    <xf numFmtId="0" fontId="78" fillId="26" borderId="32" xfId="62" applyFont="1" applyFill="1" applyBorder="1" applyAlignment="1">
      <alignment horizontal="left" vertical="center"/>
    </xf>
    <xf numFmtId="0" fontId="78" fillId="26" borderId="33" xfId="62" applyFont="1" applyFill="1" applyBorder="1" applyAlignment="1">
      <alignment horizontal="left" vertical="center"/>
    </xf>
    <xf numFmtId="173" fontId="15" fillId="25" borderId="0" xfId="70" applyNumberFormat="1" applyFont="1" applyFill="1" applyBorder="1" applyAlignment="1">
      <alignment horizontal="left"/>
    </xf>
    <xf numFmtId="0" fontId="44" fillId="26" borderId="44" xfId="70" applyFont="1" applyFill="1" applyBorder="1" applyAlignment="1">
      <alignment horizontal="left" vertical="center"/>
    </xf>
    <xf numFmtId="0" fontId="44" fillId="26" borderId="45" xfId="70" applyFont="1" applyFill="1" applyBorder="1" applyAlignment="1">
      <alignment horizontal="left" vertical="center"/>
    </xf>
    <xf numFmtId="0" fontId="44" fillId="26" borderId="46" xfId="70" applyFont="1" applyFill="1" applyBorder="1" applyAlignment="1">
      <alignment horizontal="left" vertical="center"/>
    </xf>
    <xf numFmtId="0" fontId="32" fillId="25" borderId="10" xfId="62" applyFont="1" applyFill="1" applyBorder="1" applyAlignment="1">
      <alignment horizontal="center" vertical="center" wrapText="1"/>
    </xf>
    <xf numFmtId="0" fontId="32" fillId="25" borderId="11" xfId="62" applyFont="1" applyFill="1" applyBorder="1" applyAlignment="1">
      <alignment horizontal="center" vertical="center" wrapText="1"/>
    </xf>
    <xf numFmtId="0" fontId="73" fillId="44" borderId="0" xfId="70" applyFont="1" applyFill="1" applyBorder="1" applyAlignment="1">
      <alignment horizontal="left"/>
    </xf>
    <xf numFmtId="0" fontId="19" fillId="27" borderId="0" xfId="40" applyFont="1" applyFill="1" applyBorder="1" applyAlignment="1">
      <alignment horizontal="left" wrapText="1"/>
    </xf>
    <xf numFmtId="0" fontId="19" fillId="24" borderId="0" xfId="40" applyFont="1" applyFill="1" applyBorder="1" applyAlignment="1">
      <alignment horizontal="left" wrapText="1"/>
    </xf>
    <xf numFmtId="0" fontId="14" fillId="26" borderId="13" xfId="62" applyFont="1" applyFill="1" applyBorder="1" applyAlignment="1">
      <alignment horizontal="center" vertical="center"/>
    </xf>
    <xf numFmtId="0" fontId="12" fillId="25" borderId="23" xfId="70" applyFont="1" applyFill="1" applyBorder="1" applyAlignment="1">
      <alignment horizontal="left"/>
    </xf>
    <xf numFmtId="0" fontId="12" fillId="25" borderId="22" xfId="70" applyFont="1" applyFill="1" applyBorder="1" applyAlignment="1">
      <alignment horizontal="left"/>
    </xf>
    <xf numFmtId="0" fontId="19" fillId="26" borderId="0" xfId="70" applyFont="1" applyFill="1" applyBorder="1" applyAlignment="1">
      <alignment horizontal="left" vertical="top"/>
    </xf>
    <xf numFmtId="0" fontId="32" fillId="26" borderId="10" xfId="62" applyFont="1" applyFill="1" applyBorder="1" applyAlignment="1">
      <alignment horizontal="center" vertical="center" wrapText="1"/>
    </xf>
    <xf numFmtId="0" fontId="32" fillId="26" borderId="11" xfId="62" applyFont="1" applyFill="1" applyBorder="1" applyAlignment="1">
      <alignment horizontal="center" vertical="center" wrapText="1"/>
    </xf>
    <xf numFmtId="0" fontId="126" fillId="26" borderId="44" xfId="70" applyFont="1" applyFill="1" applyBorder="1" applyAlignment="1">
      <alignment horizontal="left" vertical="center"/>
    </xf>
    <xf numFmtId="0" fontId="126" fillId="26" borderId="45" xfId="70" applyFont="1" applyFill="1" applyBorder="1" applyAlignment="1">
      <alignment horizontal="left" vertical="center"/>
    </xf>
    <xf numFmtId="0" fontId="126" fillId="26" borderId="46" xfId="70" applyFont="1" applyFill="1" applyBorder="1" applyAlignment="1">
      <alignment horizontal="left" vertical="center"/>
    </xf>
    <xf numFmtId="0" fontId="82" fillId="26" borderId="0" xfId="70" applyFont="1" applyFill="1" applyBorder="1" applyAlignment="1">
      <alignment horizontal="left"/>
    </xf>
    <xf numFmtId="0" fontId="119" fillId="27" borderId="0" xfId="40" applyFont="1" applyFill="1" applyBorder="1" applyAlignment="1">
      <alignment horizontal="left"/>
    </xf>
    <xf numFmtId="173" fontId="41" fillId="25" borderId="0" xfId="70" applyNumberFormat="1" applyFont="1" applyFill="1" applyBorder="1" applyAlignment="1">
      <alignment horizontal="right"/>
    </xf>
    <xf numFmtId="0" fontId="119" fillId="27" borderId="19" xfId="40" applyFont="1" applyFill="1" applyBorder="1" applyAlignment="1">
      <alignment horizontal="left"/>
    </xf>
    <xf numFmtId="0" fontId="19" fillId="24" borderId="0" xfId="40" applyFont="1" applyFill="1" applyBorder="1" applyAlignment="1">
      <alignment horizontal="left" vertical="top" wrapText="1"/>
    </xf>
    <xf numFmtId="0" fontId="119"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3" fontId="82" fillId="26" borderId="0" xfId="70" applyNumberFormat="1" applyFont="1" applyFill="1" applyBorder="1" applyAlignment="1">
      <alignment horizontal="left"/>
    </xf>
    <xf numFmtId="3" fontId="118" fillId="27" borderId="0" xfId="40" applyNumberFormat="1" applyFont="1" applyFill="1" applyBorder="1" applyAlignment="1">
      <alignment horizontal="left" vertical="center" wrapText="1" inden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2" fillId="25" borderId="0" xfId="70" applyFont="1" applyFill="1" applyBorder="1" applyAlignment="1">
      <alignment horizontal="left"/>
    </xf>
    <xf numFmtId="0" fontId="126" fillId="0" borderId="44" xfId="70" applyFont="1" applyFill="1" applyBorder="1" applyAlignment="1">
      <alignment horizontal="left" vertical="center"/>
    </xf>
    <xf numFmtId="0" fontId="126" fillId="0" borderId="45" xfId="70" applyFont="1" applyFill="1" applyBorder="1" applyAlignment="1">
      <alignment horizontal="left" vertical="center"/>
    </xf>
    <xf numFmtId="0" fontId="126" fillId="0" borderId="46" xfId="70" applyFont="1" applyFill="1" applyBorder="1" applyAlignment="1">
      <alignment horizontal="left" vertical="center"/>
    </xf>
    <xf numFmtId="0" fontId="19" fillId="25" borderId="0" xfId="70" applyNumberFormat="1" applyFont="1" applyFill="1" applyBorder="1" applyAlignment="1" applyProtection="1">
      <alignment horizontal="justify" vertical="justify" wrapText="1"/>
      <protection locked="0"/>
    </xf>
    <xf numFmtId="0" fontId="123" fillId="25" borderId="0" xfId="68" applyNumberFormat="1" applyFont="1" applyFill="1" applyBorder="1" applyAlignment="1" applyProtection="1">
      <alignment horizontal="center" vertical="justify" wrapText="1"/>
      <protection locked="0"/>
    </xf>
    <xf numFmtId="0" fontId="76" fillId="25" borderId="0" xfId="70" applyNumberFormat="1" applyFont="1" applyFill="1" applyBorder="1" applyAlignment="1" applyProtection="1">
      <alignment horizontal="right" vertical="justify" wrapText="1"/>
      <protection locked="0"/>
    </xf>
    <xf numFmtId="49" fontId="19" fillId="25" borderId="0" xfId="70" applyNumberFormat="1" applyFont="1" applyFill="1" applyBorder="1" applyAlignment="1">
      <alignment horizontal="left" vertical="center" wrapText="1"/>
    </xf>
    <xf numFmtId="0" fontId="14" fillId="25" borderId="18" xfId="70" applyFont="1" applyFill="1" applyBorder="1" applyAlignment="1">
      <alignment horizontal="right" indent="5"/>
    </xf>
    <xf numFmtId="3" fontId="19" fillId="25" borderId="0" xfId="70" applyNumberFormat="1" applyFont="1" applyFill="1" applyBorder="1" applyAlignment="1">
      <alignment horizontal="right"/>
    </xf>
    <xf numFmtId="0" fontId="73" fillId="25" borderId="0" xfId="70" applyFont="1" applyFill="1" applyBorder="1" applyAlignment="1">
      <alignment horizontal="justify" vertical="center"/>
    </xf>
    <xf numFmtId="0" fontId="19" fillId="24" borderId="0" xfId="61" applyFont="1" applyFill="1" applyBorder="1" applyAlignment="1">
      <alignment horizontal="left" wrapText="1"/>
    </xf>
    <xf numFmtId="49" fontId="15" fillId="25" borderId="0" xfId="51" applyNumberFormat="1" applyFont="1" applyFill="1" applyBorder="1" applyAlignment="1">
      <alignment horizontal="left"/>
    </xf>
    <xf numFmtId="0" fontId="15" fillId="25" borderId="0" xfId="51" applyNumberFormat="1" applyFont="1" applyFill="1" applyBorder="1" applyAlignment="1">
      <alignment horizontal="left"/>
    </xf>
    <xf numFmtId="1" fontId="15" fillId="35" borderId="0" xfId="51" applyNumberFormat="1" applyFont="1" applyFill="1" applyBorder="1" applyAlignment="1">
      <alignment horizontal="center"/>
    </xf>
    <xf numFmtId="0" fontId="44" fillId="26" borderId="15" xfId="51" applyFont="1" applyFill="1" applyBorder="1" applyAlignment="1">
      <alignment horizontal="left" vertical="center"/>
    </xf>
    <xf numFmtId="0" fontId="44" fillId="26" borderId="16" xfId="51" applyFont="1" applyFill="1" applyBorder="1" applyAlignment="1">
      <alignment horizontal="left" vertical="center"/>
    </xf>
    <xf numFmtId="0" fontId="44" fillId="26" borderId="17" xfId="51" applyFont="1" applyFill="1" applyBorder="1" applyAlignment="1">
      <alignment horizontal="left" vertical="center"/>
    </xf>
    <xf numFmtId="0" fontId="83" fillId="26" borderId="24" xfId="51" applyNumberFormat="1" applyFont="1" applyFill="1" applyBorder="1" applyAlignment="1">
      <alignment horizontal="center" vertical="center" wrapText="1"/>
    </xf>
    <xf numFmtId="0" fontId="83" fillId="26" borderId="25" xfId="51" applyNumberFormat="1" applyFont="1" applyFill="1" applyBorder="1" applyAlignment="1">
      <alignment horizontal="center" vertical="center"/>
    </xf>
    <xf numFmtId="0" fontId="15" fillId="27" borderId="0" xfId="61" applyFont="1" applyFill="1" applyBorder="1" applyAlignment="1">
      <alignment horizontal="justify" vertical="center" wrapText="1"/>
    </xf>
    <xf numFmtId="0" fontId="15" fillId="27" borderId="0" xfId="61" applyFont="1" applyFill="1" applyBorder="1" applyAlignment="1">
      <alignment horizontal="justify" vertical="center"/>
    </xf>
    <xf numFmtId="2" fontId="32" fillId="24" borderId="0" xfId="61" applyNumberFormat="1" applyFont="1" applyFill="1" applyBorder="1" applyAlignment="1">
      <alignment horizontal="left" wrapText="1"/>
    </xf>
    <xf numFmtId="2" fontId="19" fillId="24" borderId="0" xfId="61" applyNumberFormat="1" applyFont="1" applyFill="1" applyBorder="1" applyAlignment="1">
      <alignment horizontal="left" wrapText="1"/>
    </xf>
    <xf numFmtId="2" fontId="19" fillId="24" borderId="19" xfId="61" applyNumberFormat="1" applyFont="1" applyFill="1" applyBorder="1" applyAlignment="1">
      <alignment horizontal="left" wrapText="1"/>
    </xf>
    <xf numFmtId="173" fontId="15" fillId="25" borderId="0" xfId="52" applyNumberFormat="1" applyFont="1" applyFill="1" applyBorder="1" applyAlignment="1">
      <alignment horizontal="right"/>
    </xf>
    <xf numFmtId="0" fontId="15" fillId="25" borderId="0" xfId="52" applyNumberFormat="1" applyFont="1" applyFill="1" applyAlignment="1">
      <alignment horizontal="right"/>
    </xf>
    <xf numFmtId="0" fontId="15" fillId="25" borderId="0" xfId="52" applyNumberFormat="1" applyFont="1" applyFill="1" applyBorder="1" applyAlignment="1">
      <alignment horizontal="right"/>
    </xf>
    <xf numFmtId="0" fontId="14" fillId="25" borderId="0" xfId="0" applyFont="1" applyFill="1" applyBorder="1" applyAlignment="1">
      <alignment horizontal="center"/>
    </xf>
    <xf numFmtId="173" fontId="15" fillId="25" borderId="20" xfId="52" applyNumberFormat="1" applyFont="1" applyFill="1" applyBorder="1" applyAlignment="1">
      <alignment horizontal="left"/>
    </xf>
    <xf numFmtId="173" fontId="15" fillId="25" borderId="0" xfId="52" applyNumberFormat="1" applyFont="1" applyFill="1" applyBorder="1" applyAlignment="1">
      <alignment horizontal="left"/>
    </xf>
    <xf numFmtId="0" fontId="13" fillId="25" borderId="0" xfId="0" applyFont="1" applyFill="1" applyBorder="1"/>
    <xf numFmtId="0" fontId="36" fillId="25" borderId="0" xfId="0" applyFont="1" applyFill="1" applyBorder="1" applyAlignment="1">
      <alignment horizontal="left"/>
    </xf>
    <xf numFmtId="0" fontId="14" fillId="25" borderId="13" xfId="70" applyFont="1" applyFill="1" applyBorder="1" applyAlignment="1"/>
    <xf numFmtId="0" fontId="12" fillId="25" borderId="22" xfId="62" applyFont="1" applyFill="1" applyBorder="1" applyAlignment="1"/>
    <xf numFmtId="0" fontId="125" fillId="25" borderId="85" xfId="62" applyFont="1" applyFill="1" applyBorder="1" applyAlignment="1">
      <alignment horizontal="center" vertical="center"/>
    </xf>
    <xf numFmtId="0" fontId="125" fillId="25" borderId="86" xfId="62" applyFont="1" applyFill="1" applyBorder="1" applyAlignment="1">
      <alignment horizontal="center" vertical="center"/>
    </xf>
    <xf numFmtId="0" fontId="15" fillId="25" borderId="87" xfId="62" applyFont="1" applyFill="1" applyBorder="1" applyAlignment="1">
      <alignment horizontal="center" vertical="center" wrapText="1"/>
    </xf>
    <xf numFmtId="0" fontId="15" fillId="25" borderId="88" xfId="62" applyFont="1" applyFill="1" applyBorder="1" applyAlignment="1">
      <alignment horizontal="center" vertical="center" wrapText="1"/>
    </xf>
    <xf numFmtId="0" fontId="125" fillId="25" borderId="89" xfId="62" applyFont="1" applyFill="1" applyBorder="1" applyAlignment="1">
      <alignment horizontal="center" vertical="center"/>
    </xf>
    <xf numFmtId="0" fontId="125" fillId="25" borderId="90" xfId="62" applyFont="1" applyFill="1" applyBorder="1" applyAlignment="1">
      <alignment horizontal="center" vertical="center"/>
    </xf>
    <xf numFmtId="0" fontId="15" fillId="25" borderId="11" xfId="62" applyFont="1" applyFill="1" applyBorder="1" applyAlignment="1">
      <alignment horizontal="center" vertical="center" wrapText="1"/>
    </xf>
    <xf numFmtId="0" fontId="15" fillId="25" borderId="91" xfId="62" applyFont="1" applyFill="1" applyBorder="1" applyAlignment="1">
      <alignment horizontal="center" vertical="center" wrapText="1"/>
    </xf>
    <xf numFmtId="0" fontId="50" fillId="25" borderId="0" xfId="62" applyFont="1" applyFill="1" applyAlignment="1"/>
    <xf numFmtId="0" fontId="50" fillId="25" borderId="0" xfId="62" applyFont="1" applyFill="1" applyBorder="1" applyAlignment="1"/>
    <xf numFmtId="0" fontId="73" fillId="25" borderId="66" xfId="78" applyFont="1" applyFill="1" applyBorder="1" applyAlignment="1">
      <alignment horizontal="left" vertical="center"/>
    </xf>
    <xf numFmtId="171" fontId="73" fillId="26" borderId="0" xfId="78" applyNumberFormat="1" applyFont="1" applyFill="1" applyBorder="1" applyAlignment="1">
      <alignment horizontal="right" vertical="center"/>
    </xf>
    <xf numFmtId="0" fontId="5" fillId="25" borderId="19" xfId="72" applyFill="1" applyBorder="1" applyAlignment="1"/>
    <xf numFmtId="0" fontId="50" fillId="0" borderId="0" xfId="62" applyFont="1" applyAlignment="1"/>
    <xf numFmtId="0" fontId="5" fillId="25" borderId="0" xfId="62" applyFill="1" applyAlignment="1"/>
    <xf numFmtId="3" fontId="73" fillId="24" borderId="0" xfId="40" applyNumberFormat="1" applyFont="1" applyFill="1" applyBorder="1" applyAlignment="1">
      <alignment horizontal="left" wrapText="1"/>
    </xf>
    <xf numFmtId="0" fontId="5" fillId="0" borderId="0" xfId="62" applyAlignment="1"/>
    <xf numFmtId="3" fontId="11" fillId="24" borderId="0" xfId="40" applyNumberFormat="1" applyFont="1" applyFill="1" applyBorder="1" applyAlignment="1">
      <alignment horizontal="left" vertical="center"/>
    </xf>
    <xf numFmtId="3" fontId="6" fillId="27" borderId="0" xfId="40" applyNumberFormat="1" applyFont="1" applyFill="1" applyBorder="1" applyAlignment="1">
      <alignment horizontal="left" vertical="center" wrapText="1" indent="1"/>
    </xf>
    <xf numFmtId="3" fontId="73" fillId="24" borderId="0" xfId="40" applyNumberFormat="1" applyFont="1" applyFill="1" applyBorder="1" applyAlignment="1">
      <alignment horizontal="left" vertical="center"/>
    </xf>
    <xf numFmtId="0" fontId="14" fillId="24" borderId="0" xfId="307" applyFont="1" applyFill="1" applyBorder="1" applyAlignment="1">
      <alignment horizontal="left" indent="1"/>
    </xf>
    <xf numFmtId="0" fontId="32" fillId="25" borderId="0" xfId="219" applyFont="1" applyFill="1" applyBorder="1" applyAlignment="1">
      <alignment horizontal="left" wrapText="1" indent="1"/>
    </xf>
    <xf numFmtId="0" fontId="44" fillId="26" borderId="31" xfId="62" applyFont="1" applyFill="1" applyBorder="1" applyAlignment="1">
      <alignment horizontal="left" vertical="center"/>
    </xf>
    <xf numFmtId="0" fontId="44" fillId="26" borderId="32" xfId="62" applyFont="1" applyFill="1" applyBorder="1" applyAlignment="1">
      <alignment horizontal="left" vertical="center"/>
    </xf>
    <xf numFmtId="0" fontId="44" fillId="26" borderId="33" xfId="62" applyFont="1" applyFill="1" applyBorder="1" applyAlignment="1">
      <alignment horizontal="left" vertical="center"/>
    </xf>
    <xf numFmtId="0" fontId="18" fillId="25" borderId="0" xfId="62" applyFont="1" applyFill="1" applyBorder="1" applyAlignment="1">
      <alignment vertical="center"/>
    </xf>
    <xf numFmtId="0" fontId="16" fillId="25" borderId="0" xfId="62" applyFont="1" applyFill="1" applyBorder="1" applyAlignment="1">
      <alignment vertical="center"/>
    </xf>
    <xf numFmtId="0" fontId="50" fillId="25" borderId="0" xfId="62" applyFont="1" applyFill="1" applyAlignment="1">
      <alignment vertical="center"/>
    </xf>
    <xf numFmtId="0" fontId="50" fillId="25" borderId="0" xfId="62" applyFont="1" applyFill="1" applyBorder="1" applyAlignment="1">
      <alignment vertical="center"/>
    </xf>
    <xf numFmtId="0" fontId="50" fillId="0" borderId="0" xfId="62" applyFont="1" applyAlignment="1">
      <alignment vertical="center"/>
    </xf>
    <xf numFmtId="3" fontId="48" fillId="0" borderId="0" xfId="62" applyNumberFormat="1" applyFont="1"/>
    <xf numFmtId="0" fontId="5" fillId="25" borderId="0" xfId="78" applyFont="1" applyFill="1" applyBorder="1"/>
    <xf numFmtId="3" fontId="6" fillId="24" borderId="0" xfId="40" applyNumberFormat="1" applyFont="1" applyFill="1" applyBorder="1" applyAlignment="1">
      <alignment horizontal="left" vertical="center" wrapText="1" indent="1"/>
    </xf>
    <xf numFmtId="171" fontId="6" fillId="26" borderId="0" xfId="78" applyNumberFormat="1" applyFont="1" applyFill="1" applyBorder="1" applyAlignment="1">
      <alignment horizontal="right" vertical="center"/>
    </xf>
    <xf numFmtId="171" fontId="48" fillId="0" borderId="0" xfId="62" applyNumberFormat="1" applyFont="1"/>
    <xf numFmtId="3" fontId="6" fillId="24" borderId="0" xfId="40" applyNumberFormat="1" applyFont="1" applyFill="1" applyBorder="1" applyAlignment="1">
      <alignment horizontal="left" vertical="center" indent="1"/>
    </xf>
    <xf numFmtId="0" fontId="6" fillId="25" borderId="0" xfId="78" applyFont="1" applyFill="1" applyBorder="1" applyAlignment="1">
      <alignment horizontal="left" vertical="center" indent="1"/>
    </xf>
    <xf numFmtId="0" fontId="5" fillId="0" borderId="0" xfId="62" applyBorder="1" applyAlignment="1"/>
    <xf numFmtId="0" fontId="15" fillId="25" borderId="0" xfId="62" applyFont="1" applyFill="1" applyBorder="1" applyAlignment="1">
      <alignment wrapText="1"/>
    </xf>
    <xf numFmtId="0" fontId="32" fillId="25" borderId="0" xfId="62" applyFont="1" applyFill="1" applyBorder="1" applyAlignment="1">
      <alignment horizontal="left" wrapText="1"/>
    </xf>
    <xf numFmtId="0" fontId="19" fillId="25" borderId="0" xfId="62" applyFont="1" applyFill="1" applyBorder="1" applyAlignment="1">
      <alignment wrapText="1"/>
    </xf>
    <xf numFmtId="0" fontId="5" fillId="25" borderId="19" xfId="72" applyFont="1" applyFill="1" applyBorder="1" applyAlignment="1"/>
    <xf numFmtId="0" fontId="32" fillId="25" borderId="0" xfId="62" applyFont="1" applyFill="1" applyBorder="1"/>
    <xf numFmtId="3" fontId="74" fillId="0" borderId="0" xfId="63" applyNumberFormat="1" applyFont="1" applyBorder="1" applyAlignment="1">
      <alignment horizontal="right"/>
    </xf>
    <xf numFmtId="0" fontId="74" fillId="0" borderId="0" xfId="63" applyFont="1" applyBorder="1" applyAlignment="1">
      <alignment horizontal="right"/>
    </xf>
    <xf numFmtId="0" fontId="74" fillId="0" borderId="0" xfId="63" applyFont="1" applyBorder="1"/>
    <xf numFmtId="0" fontId="129" fillId="0" borderId="0" xfId="306" applyFont="1" applyBorder="1" applyAlignment="1">
      <alignment vertical="center" wrapText="1"/>
    </xf>
    <xf numFmtId="3" fontId="74" fillId="0" borderId="0" xfId="63" applyNumberFormat="1" applyFont="1" applyBorder="1"/>
    <xf numFmtId="0" fontId="130" fillId="0" borderId="0" xfId="306" applyFont="1" applyBorder="1" applyAlignment="1">
      <alignment wrapText="1"/>
    </xf>
    <xf numFmtId="0" fontId="130" fillId="0" borderId="0" xfId="306" applyFont="1" applyBorder="1" applyAlignment="1">
      <alignment horizontal="center" wrapText="1"/>
    </xf>
    <xf numFmtId="0" fontId="74" fillId="0" borderId="0" xfId="63" applyFont="1" applyBorder="1" applyAlignment="1"/>
    <xf numFmtId="0" fontId="130" fillId="0" borderId="0" xfId="306" applyFont="1" applyBorder="1" applyAlignment="1">
      <alignment vertical="top" wrapText="1"/>
    </xf>
    <xf numFmtId="0" fontId="130" fillId="0" borderId="0" xfId="306" applyFont="1" applyBorder="1" applyAlignment="1">
      <alignment horizontal="left" wrapText="1"/>
    </xf>
    <xf numFmtId="180" fontId="130" fillId="0" borderId="0" xfId="306" applyNumberFormat="1" applyFont="1" applyBorder="1" applyAlignment="1">
      <alignment horizontal="right"/>
    </xf>
    <xf numFmtId="0" fontId="130" fillId="0" borderId="0" xfId="306" applyFont="1" applyBorder="1" applyAlignment="1">
      <alignment horizontal="left" vertical="top" wrapText="1"/>
    </xf>
    <xf numFmtId="180" fontId="130" fillId="0" borderId="0" xfId="306" applyNumberFormat="1" applyFont="1" applyBorder="1" applyAlignment="1">
      <alignment horizontal="right" vertical="center"/>
    </xf>
    <xf numFmtId="4" fontId="74" fillId="0" borderId="0" xfId="63" applyNumberFormat="1" applyFont="1" applyBorder="1" applyAlignment="1"/>
    <xf numFmtId="181" fontId="130" fillId="0" borderId="0" xfId="306" applyNumberFormat="1" applyFont="1" applyBorder="1" applyAlignment="1">
      <alignment horizontal="right" vertical="center"/>
    </xf>
    <xf numFmtId="182" fontId="74" fillId="0" borderId="0" xfId="63" applyNumberFormat="1" applyFont="1" applyBorder="1" applyAlignment="1"/>
    <xf numFmtId="0" fontId="5" fillId="0" borderId="0" xfId="63" applyFont="1" applyBorder="1"/>
    <xf numFmtId="0" fontId="130" fillId="0" borderId="0" xfId="306" applyFont="1" applyBorder="1" applyAlignment="1">
      <alignment horizontal="left" vertical="top"/>
    </xf>
    <xf numFmtId="0" fontId="130" fillId="0" borderId="0" xfId="306" applyFont="1" applyBorder="1" applyAlignment="1">
      <alignment horizontal="left"/>
    </xf>
    <xf numFmtId="181" fontId="130" fillId="0" borderId="0" xfId="306" applyNumberFormat="1" applyFont="1" applyBorder="1" applyAlignment="1">
      <alignment horizontal="right"/>
    </xf>
    <xf numFmtId="4" fontId="74" fillId="0" borderId="0" xfId="63" applyNumberFormat="1" applyFont="1" applyBorder="1"/>
    <xf numFmtId="0" fontId="74" fillId="0" borderId="0" xfId="63" applyFont="1" applyBorder="1" applyAlignment="1">
      <alignment vertical="center"/>
    </xf>
    <xf numFmtId="0" fontId="133" fillId="31" borderId="66" xfId="63" applyFont="1" applyFill="1" applyBorder="1" applyAlignment="1">
      <alignment horizontal="center" vertical="top" wrapText="1"/>
    </xf>
    <xf numFmtId="0" fontId="15" fillId="47" borderId="0" xfId="63" applyFont="1" applyFill="1" applyBorder="1" applyAlignment="1">
      <alignment horizontal="center" vertical="center" wrapText="1"/>
    </xf>
    <xf numFmtId="0" fontId="133" fillId="31" borderId="36" xfId="63" applyFont="1" applyFill="1" applyBorder="1" applyAlignment="1">
      <alignment horizontal="center" vertical="top" wrapText="1"/>
    </xf>
    <xf numFmtId="0" fontId="91" fillId="31" borderId="34" xfId="63" applyFont="1" applyFill="1" applyBorder="1" applyAlignment="1">
      <alignment horizontal="center" wrapText="1"/>
    </xf>
    <xf numFmtId="0" fontId="91" fillId="31" borderId="35" xfId="63" applyFont="1" applyFill="1" applyBorder="1" applyAlignment="1">
      <alignment horizontal="center" wrapText="1"/>
    </xf>
    <xf numFmtId="1" fontId="14" fillId="26" borderId="52" xfId="63" applyNumberFormat="1" applyFont="1" applyFill="1" applyBorder="1" applyAlignment="1">
      <alignment horizontal="right" vertical="center" wrapText="1"/>
    </xf>
    <xf numFmtId="0" fontId="131" fillId="26" borderId="0" xfId="63" applyFont="1" applyFill="1" applyBorder="1" applyAlignment="1">
      <alignment horizontal="center" vertical="center" wrapText="1"/>
    </xf>
    <xf numFmtId="0" fontId="43" fillId="25" borderId="0" xfId="63" applyFont="1" applyFill="1" applyBorder="1" applyAlignment="1">
      <alignment horizontal="right" vertical="center" wrapText="1"/>
    </xf>
    <xf numFmtId="0" fontId="87" fillId="26" borderId="0" xfId="63" applyFont="1" applyFill="1" applyBorder="1" applyAlignment="1">
      <alignment vertical="center" textRotation="90"/>
    </xf>
    <xf numFmtId="0" fontId="133" fillId="31" borderId="34" xfId="70" applyFont="1" applyFill="1" applyBorder="1" applyAlignment="1">
      <alignment horizontal="left" vertical="center"/>
    </xf>
    <xf numFmtId="0" fontId="133" fillId="31" borderId="37" xfId="70" applyFont="1" applyFill="1" applyBorder="1" applyAlignment="1">
      <alignment horizontal="left" vertical="center"/>
    </xf>
    <xf numFmtId="167" fontId="73" fillId="26" borderId="37" xfId="63" applyNumberFormat="1" applyFont="1" applyFill="1" applyBorder="1" applyAlignment="1">
      <alignment vertical="center"/>
    </xf>
    <xf numFmtId="167" fontId="73" fillId="26" borderId="35" xfId="63" applyNumberFormat="1" applyFont="1" applyFill="1" applyBorder="1" applyAlignment="1">
      <alignment vertical="center"/>
    </xf>
    <xf numFmtId="1" fontId="15" fillId="26" borderId="0" xfId="63" applyNumberFormat="1" applyFont="1" applyFill="1" applyBorder="1" applyAlignment="1">
      <alignment horizontal="right" vertical="center" wrapText="1"/>
    </xf>
    <xf numFmtId="0" fontId="87" fillId="26" borderId="0" xfId="63" applyFont="1" applyFill="1" applyBorder="1" applyAlignment="1">
      <alignment textRotation="90"/>
    </xf>
    <xf numFmtId="4" fontId="6" fillId="27" borderId="0" xfId="40" applyNumberFormat="1" applyFont="1" applyFill="1" applyBorder="1" applyAlignment="1">
      <alignment horizontal="left" wrapText="1"/>
    </xf>
    <xf numFmtId="167" fontId="73" fillId="26" borderId="0" xfId="63" applyNumberFormat="1" applyFont="1" applyFill="1" applyBorder="1" applyAlignment="1"/>
    <xf numFmtId="167" fontId="6" fillId="26" borderId="0" xfId="63" applyNumberFormat="1" applyFont="1" applyFill="1" applyBorder="1" applyAlignment="1"/>
    <xf numFmtId="0" fontId="14" fillId="25" borderId="0" xfId="63" applyFont="1" applyFill="1" applyBorder="1" applyAlignment="1">
      <alignment horizontal="center" wrapText="1"/>
    </xf>
    <xf numFmtId="1" fontId="14" fillId="26" borderId="0" xfId="63" applyNumberFormat="1" applyFont="1" applyFill="1" applyBorder="1" applyAlignment="1">
      <alignment horizontal="center" wrapText="1"/>
    </xf>
    <xf numFmtId="0" fontId="14" fillId="0" borderId="0" xfId="63" applyFont="1" applyBorder="1" applyAlignment="1">
      <alignment horizontal="center" wrapText="1"/>
    </xf>
    <xf numFmtId="0" fontId="133" fillId="31" borderId="34" xfId="70" applyFont="1" applyFill="1" applyBorder="1" applyAlignment="1">
      <alignment horizontal="left" vertical="center"/>
    </xf>
    <xf numFmtId="4" fontId="6" fillId="27" borderId="0" xfId="40" applyNumberFormat="1" applyFont="1" applyFill="1" applyBorder="1" applyAlignment="1">
      <alignment horizontal="left" wrapText="1"/>
    </xf>
    <xf numFmtId="1" fontId="43" fillId="26" borderId="0" xfId="63" applyNumberFormat="1" applyFont="1" applyFill="1" applyBorder="1" applyAlignment="1">
      <alignment horizontal="center" wrapText="1"/>
    </xf>
    <xf numFmtId="0" fontId="6" fillId="26" borderId="0" xfId="63" applyFont="1" applyFill="1" applyBorder="1" applyAlignment="1">
      <alignment vertical="top" wrapText="1"/>
    </xf>
    <xf numFmtId="0" fontId="133" fillId="31" borderId="34" xfId="63" applyFont="1" applyFill="1" applyBorder="1" applyAlignment="1">
      <alignment horizontal="left" vertical="center"/>
    </xf>
    <xf numFmtId="0" fontId="133" fillId="31" borderId="34" xfId="70" applyFont="1" applyFill="1" applyBorder="1" applyAlignment="1">
      <alignment horizontal="right" vertical="center"/>
    </xf>
    <xf numFmtId="165" fontId="73" fillId="26" borderId="0" xfId="63" applyNumberFormat="1" applyFont="1" applyFill="1" applyBorder="1" applyAlignment="1">
      <alignment wrapText="1"/>
    </xf>
    <xf numFmtId="183" fontId="6" fillId="26" borderId="0" xfId="63" applyNumberFormat="1" applyFont="1" applyFill="1" applyBorder="1" applyAlignment="1">
      <alignment wrapText="1"/>
    </xf>
    <xf numFmtId="1" fontId="14" fillId="0" borderId="0" xfId="63" applyNumberFormat="1" applyFont="1" applyBorder="1" applyAlignment="1">
      <alignment horizontal="center" wrapText="1"/>
    </xf>
    <xf numFmtId="0" fontId="133" fillId="31" borderId="92" xfId="70" applyFont="1" applyFill="1" applyBorder="1" applyAlignment="1">
      <alignment horizontal="right" vertical="center"/>
    </xf>
    <xf numFmtId="3" fontId="73" fillId="26" borderId="37" xfId="63" applyNumberFormat="1" applyFont="1" applyFill="1" applyBorder="1" applyAlignment="1">
      <alignment vertical="center"/>
    </xf>
    <xf numFmtId="3" fontId="73" fillId="26" borderId="35" xfId="63" applyNumberFormat="1" applyFont="1" applyFill="1" applyBorder="1" applyAlignment="1">
      <alignment vertical="center"/>
    </xf>
    <xf numFmtId="3" fontId="73" fillId="26" borderId="0" xfId="63" applyNumberFormat="1" applyFont="1" applyFill="1" applyBorder="1" applyAlignment="1">
      <alignment wrapText="1"/>
    </xf>
    <xf numFmtId="3" fontId="6" fillId="26" borderId="0" xfId="63" applyNumberFormat="1" applyFont="1" applyFill="1" applyBorder="1" applyAlignment="1">
      <alignment wrapText="1"/>
    </xf>
    <xf numFmtId="171" fontId="6" fillId="26" borderId="0" xfId="63" applyNumberFormat="1" applyFont="1" applyFill="1" applyBorder="1" applyAlignment="1">
      <alignment wrapText="1"/>
    </xf>
    <xf numFmtId="0" fontId="14" fillId="26" borderId="0" xfId="63" applyFont="1" applyFill="1" applyBorder="1" applyAlignment="1">
      <alignment horizontal="center" wrapText="1"/>
    </xf>
    <xf numFmtId="3" fontId="84" fillId="26" borderId="0" xfId="63" applyNumberFormat="1" applyFont="1" applyFill="1" applyBorder="1" applyAlignment="1">
      <alignment horizontal="right"/>
    </xf>
    <xf numFmtId="3" fontId="84" fillId="26" borderId="0" xfId="63" applyNumberFormat="1" applyFont="1" applyFill="1" applyBorder="1" applyAlignment="1">
      <alignment horizontal="right" indent="1"/>
    </xf>
    <xf numFmtId="0" fontId="125" fillId="26" borderId="34" xfId="63" applyFont="1" applyFill="1" applyBorder="1" applyAlignment="1">
      <alignment horizontal="left" vertical="center"/>
    </xf>
    <xf numFmtId="0" fontId="125" fillId="26" borderId="34" xfId="70" applyFont="1" applyFill="1" applyBorder="1" applyAlignment="1">
      <alignment horizontal="right" vertical="center"/>
    </xf>
    <xf numFmtId="9" fontId="73" fillId="26" borderId="37" xfId="58" applyFont="1" applyFill="1" applyBorder="1" applyAlignment="1">
      <alignment vertical="center"/>
    </xf>
    <xf numFmtId="9" fontId="73" fillId="26" borderId="35" xfId="58" applyFont="1" applyFill="1" applyBorder="1" applyAlignment="1">
      <alignment vertical="center"/>
    </xf>
    <xf numFmtId="177" fontId="73" fillId="26" borderId="0" xfId="58" applyNumberFormat="1" applyFont="1" applyFill="1" applyBorder="1" applyAlignment="1">
      <alignment wrapText="1"/>
    </xf>
    <xf numFmtId="177" fontId="6" fillId="26" borderId="0" xfId="58" applyNumberFormat="1" applyFont="1" applyFill="1" applyBorder="1" applyAlignment="1">
      <alignment wrapText="1"/>
    </xf>
    <xf numFmtId="171" fontId="6" fillId="26" borderId="0" xfId="58" applyNumberFormat="1" applyFont="1" applyFill="1" applyBorder="1" applyAlignment="1">
      <alignment wrapText="1"/>
    </xf>
    <xf numFmtId="0" fontId="5" fillId="0" borderId="0" xfId="227"/>
    <xf numFmtId="165" fontId="5" fillId="0" borderId="0" xfId="227" applyNumberFormat="1"/>
    <xf numFmtId="4" fontId="73" fillId="26" borderId="37" xfId="63" applyNumberFormat="1" applyFont="1" applyFill="1" applyBorder="1" applyAlignment="1">
      <alignment vertical="center"/>
    </xf>
    <xf numFmtId="4" fontId="73" fillId="26" borderId="35" xfId="63" applyNumberFormat="1" applyFont="1" applyFill="1" applyBorder="1" applyAlignment="1">
      <alignment vertical="center"/>
    </xf>
    <xf numFmtId="4" fontId="73" fillId="26" borderId="0" xfId="63" applyNumberFormat="1" applyFont="1" applyFill="1" applyBorder="1" applyAlignment="1"/>
    <xf numFmtId="4" fontId="6" fillId="26" borderId="0" xfId="63" applyNumberFormat="1" applyFont="1" applyFill="1" applyBorder="1" applyAlignment="1"/>
    <xf numFmtId="4" fontId="6" fillId="26" borderId="0" xfId="63" applyNumberFormat="1" applyFont="1" applyFill="1" applyBorder="1" applyAlignment="1">
      <alignment horizontal="right" indent="1"/>
    </xf>
    <xf numFmtId="4" fontId="73" fillId="26" borderId="0" xfId="63" applyNumberFormat="1" applyFont="1" applyFill="1" applyBorder="1" applyAlignment="1">
      <alignment wrapText="1"/>
    </xf>
    <xf numFmtId="4" fontId="6" fillId="26" borderId="0" xfId="63" applyNumberFormat="1" applyFont="1" applyFill="1" applyBorder="1" applyAlignment="1">
      <alignment wrapText="1"/>
    </xf>
    <xf numFmtId="165" fontId="16" fillId="0" borderId="0" xfId="227" applyNumberFormat="1" applyFont="1" applyProtection="1">
      <protection locked="0"/>
    </xf>
    <xf numFmtId="165" fontId="59" fillId="0" borderId="0" xfId="227" applyNumberFormat="1" applyFont="1" applyProtection="1">
      <protection locked="0"/>
    </xf>
    <xf numFmtId="0" fontId="5" fillId="0" borderId="0" xfId="63" applyBorder="1" applyAlignment="1"/>
    <xf numFmtId="0" fontId="5" fillId="0" borderId="0" xfId="63" applyFont="1" applyBorder="1" applyAlignment="1">
      <alignment horizontal="right"/>
    </xf>
    <xf numFmtId="0" fontId="74" fillId="0" borderId="0" xfId="70" applyFont="1" applyFill="1" applyBorder="1"/>
    <xf numFmtId="0" fontId="27" fillId="0" borderId="0" xfId="70" applyFont="1" applyFill="1" applyBorder="1"/>
    <xf numFmtId="0" fontId="73" fillId="0" borderId="0" xfId="70" applyFont="1" applyFill="1" applyBorder="1"/>
    <xf numFmtId="165" fontId="74" fillId="0" borderId="0" xfId="70" applyNumberFormat="1" applyFont="1" applyFill="1" applyBorder="1"/>
    <xf numFmtId="165" fontId="5" fillId="0" borderId="0" xfId="70" applyNumberFormat="1" applyFill="1" applyBorder="1"/>
    <xf numFmtId="0" fontId="111" fillId="0" borderId="0" xfId="70" applyFont="1" applyFill="1" applyBorder="1"/>
    <xf numFmtId="0" fontId="123" fillId="0" borderId="0" xfId="68" applyNumberFormat="1" applyFont="1" applyFill="1" applyBorder="1" applyAlignment="1" applyProtection="1">
      <alignment vertical="justify" wrapText="1"/>
      <protection locked="0"/>
    </xf>
    <xf numFmtId="165" fontId="111" fillId="0" borderId="0" xfId="70" applyNumberFormat="1" applyFont="1" applyFill="1" applyBorder="1" applyAlignment="1">
      <alignment vertical="center"/>
    </xf>
    <xf numFmtId="0" fontId="0" fillId="0" borderId="0" xfId="51" applyFont="1" applyFill="1" applyBorder="1"/>
    <xf numFmtId="0" fontId="0" fillId="0" borderId="0" xfId="51" applyFont="1" applyFill="1" applyBorder="1" applyAlignment="1">
      <alignment vertical="center"/>
    </xf>
    <xf numFmtId="0" fontId="12" fillId="0" borderId="0" xfId="51" applyFont="1" applyFill="1" applyBorder="1" applyAlignment="1">
      <alignment horizontal="center"/>
    </xf>
    <xf numFmtId="0" fontId="16" fillId="0" borderId="0" xfId="51" applyFont="1" applyFill="1" applyBorder="1"/>
    <xf numFmtId="165" fontId="13" fillId="0" borderId="0" xfId="51" applyNumberFormat="1" applyFont="1" applyFill="1" applyBorder="1" applyAlignment="1">
      <alignment horizontal="right"/>
    </xf>
    <xf numFmtId="167" fontId="16" fillId="0" borderId="0" xfId="51" applyNumberFormat="1" applyFont="1" applyFill="1" applyBorder="1"/>
    <xf numFmtId="165" fontId="8" fillId="0" borderId="0" xfId="51" applyNumberFormat="1" applyFont="1" applyFill="1" applyBorder="1" applyAlignment="1">
      <alignment horizontal="right"/>
    </xf>
    <xf numFmtId="2" fontId="0" fillId="0" borderId="0" xfId="51" applyNumberFormat="1" applyFont="1" applyFill="1" applyBorder="1"/>
    <xf numFmtId="0" fontId="5" fillId="0" borderId="0" xfId="51" applyFont="1" applyFill="1" applyBorder="1"/>
    <xf numFmtId="0" fontId="27" fillId="0" borderId="0" xfId="51" applyFont="1" applyFill="1" applyBorder="1"/>
    <xf numFmtId="165" fontId="31" fillId="0" borderId="0" xfId="51" applyNumberFormat="1" applyFont="1" applyFill="1" applyBorder="1" applyAlignment="1">
      <alignment horizontal="right"/>
    </xf>
    <xf numFmtId="0" fontId="46" fillId="0" borderId="0" xfId="51" applyFont="1" applyFill="1" applyBorder="1" applyAlignment="1">
      <alignment horizontal="center"/>
    </xf>
    <xf numFmtId="165" fontId="9" fillId="0" borderId="0" xfId="51" applyNumberFormat="1" applyFont="1" applyFill="1" applyBorder="1" applyAlignment="1">
      <alignment horizontal="right"/>
    </xf>
    <xf numFmtId="0" fontId="44" fillId="0" borderId="0" xfId="51" applyFont="1" applyFill="1" applyBorder="1"/>
    <xf numFmtId="0" fontId="67" fillId="0" borderId="0" xfId="51" applyFont="1" applyFill="1" applyBorder="1"/>
    <xf numFmtId="0" fontId="59" fillId="0" borderId="0" xfId="51" applyFont="1" applyFill="1" applyBorder="1"/>
    <xf numFmtId="0" fontId="12" fillId="0" borderId="0" xfId="51" applyFont="1" applyFill="1" applyBorder="1"/>
    <xf numFmtId="178" fontId="0" fillId="0" borderId="0" xfId="51" applyNumberFormat="1" applyFont="1" applyFill="1" applyBorder="1"/>
    <xf numFmtId="0" fontId="0" fillId="0" borderId="0" xfId="51" applyFont="1" applyFill="1" applyBorder="1" applyAlignment="1">
      <alignment vertical="top"/>
    </xf>
    <xf numFmtId="0" fontId="5" fillId="0" borderId="0" xfId="51" applyFont="1" applyAlignment="1">
      <alignment vertical="top"/>
    </xf>
    <xf numFmtId="0" fontId="0" fillId="0" borderId="0" xfId="51" applyFont="1" applyAlignment="1">
      <alignment vertical="top"/>
    </xf>
    <xf numFmtId="0" fontId="120" fillId="0" borderId="0" xfId="51" applyFont="1" applyFill="1" applyBorder="1" applyAlignment="1">
      <alignment vertical="top"/>
    </xf>
  </cellXfs>
  <cellStyles count="30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3empresarial3A_2015" xfId="306"/>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2 5" xfId="307"/>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1">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0425694444444447"/>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2015</c:v>
                  </c:pt>
                  <c:pt idx="1">
                    <c:v>2016</c:v>
                  </c:pt>
                </c:lvl>
              </c:multiLvlStrCache>
            </c:multiLvlStrRef>
          </c:cat>
          <c:val>
            <c:numRef>
              <c:f>'9lay_off'!$E$12:$Q$12</c:f>
              <c:numCache>
                <c:formatCode>0</c:formatCode>
                <c:ptCount val="13"/>
                <c:pt idx="0">
                  <c:v>89</c:v>
                </c:pt>
                <c:pt idx="1">
                  <c:v>82</c:v>
                </c:pt>
                <c:pt idx="2">
                  <c:v>99</c:v>
                </c:pt>
                <c:pt idx="3">
                  <c:v>90</c:v>
                </c:pt>
                <c:pt idx="4">
                  <c:v>84</c:v>
                </c:pt>
                <c:pt idx="5">
                  <c:v>70</c:v>
                </c:pt>
                <c:pt idx="6">
                  <c:v>72</c:v>
                </c:pt>
                <c:pt idx="7">
                  <c:v>67</c:v>
                </c:pt>
                <c:pt idx="8">
                  <c:v>51</c:v>
                </c:pt>
                <c:pt idx="9">
                  <c:v>64</c:v>
                </c:pt>
                <c:pt idx="10">
                  <c:v>74</c:v>
                </c:pt>
                <c:pt idx="11">
                  <c:v>89</c:v>
                </c:pt>
                <c:pt idx="12">
                  <c:v>95</c:v>
                </c:pt>
              </c:numCache>
            </c:numRef>
          </c:val>
        </c:ser>
        <c:dLbls>
          <c:showLegendKey val="0"/>
          <c:showVal val="0"/>
          <c:showCatName val="0"/>
          <c:showSerName val="0"/>
          <c:showPercent val="0"/>
          <c:showBubbleSize val="0"/>
        </c:dLbls>
        <c:gapWidth val="150"/>
        <c:axId val="64259968"/>
        <c:axId val="64261504"/>
      </c:barChart>
      <c:catAx>
        <c:axId val="64259968"/>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64261504"/>
        <c:crosses val="autoZero"/>
        <c:auto val="1"/>
        <c:lblAlgn val="ctr"/>
        <c:lblOffset val="100"/>
        <c:tickLblSkip val="1"/>
        <c:tickMarkSkip val="1"/>
        <c:noMultiLvlLbl val="0"/>
      </c:catAx>
      <c:valAx>
        <c:axId val="6426150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4259968"/>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109441</c:v>
              </c:pt>
              <c:pt idx="1">
                <c:v>106620</c:v>
              </c:pt>
            </c:numLit>
          </c:val>
        </c:ser>
        <c:dLbls>
          <c:showLegendKey val="0"/>
          <c:showVal val="0"/>
          <c:showCatName val="0"/>
          <c:showSerName val="0"/>
          <c:showPercent val="0"/>
          <c:showBubbleSize val="0"/>
        </c:dLbls>
        <c:gapWidth val="120"/>
        <c:axId val="182062464"/>
        <c:axId val="182076544"/>
      </c:barChart>
      <c:catAx>
        <c:axId val="18206246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82076544"/>
        <c:crosses val="autoZero"/>
        <c:auto val="1"/>
        <c:lblAlgn val="ctr"/>
        <c:lblOffset val="100"/>
        <c:tickLblSkip val="1"/>
        <c:tickMarkSkip val="1"/>
        <c:noMultiLvlLbl val="0"/>
      </c:catAx>
      <c:valAx>
        <c:axId val="182076544"/>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1820624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69362</c:v>
              </c:pt>
              <c:pt idx="1">
                <c:v>4004</c:v>
              </c:pt>
              <c:pt idx="2">
                <c:v>3764</c:v>
              </c:pt>
              <c:pt idx="3">
                <c:v>13889</c:v>
              </c:pt>
              <c:pt idx="4">
                <c:v>11255</c:v>
              </c:pt>
              <c:pt idx="5">
                <c:v>11980</c:v>
              </c:pt>
              <c:pt idx="6">
                <c:v>13702</c:v>
              </c:pt>
              <c:pt idx="7">
                <c:v>16442</c:v>
              </c:pt>
              <c:pt idx="8">
                <c:v>18002</c:v>
              </c:pt>
              <c:pt idx="9">
                <c:v>19421</c:v>
              </c:pt>
              <c:pt idx="10">
                <c:v>18437</c:v>
              </c:pt>
              <c:pt idx="11">
                <c:v>12439</c:v>
              </c:pt>
              <c:pt idx="12">
                <c:v>3364</c:v>
              </c:pt>
            </c:numLit>
          </c:val>
        </c:ser>
        <c:dLbls>
          <c:showLegendKey val="0"/>
          <c:showVal val="0"/>
          <c:showCatName val="0"/>
          <c:showSerName val="0"/>
          <c:showPercent val="0"/>
          <c:showBubbleSize val="0"/>
        </c:dLbls>
        <c:gapWidth val="30"/>
        <c:axId val="182401664"/>
        <c:axId val="182411648"/>
      </c:barChart>
      <c:catAx>
        <c:axId val="18240166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182411648"/>
        <c:crosses val="autoZero"/>
        <c:auto val="1"/>
        <c:lblAlgn val="ctr"/>
        <c:lblOffset val="100"/>
        <c:tickLblSkip val="1"/>
        <c:tickMarkSkip val="1"/>
        <c:noMultiLvlLbl val="0"/>
      </c:catAx>
      <c:valAx>
        <c:axId val="18241164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240166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5123</c:v>
                </c:pt>
                <c:pt idx="1">
                  <c:v>1744</c:v>
                </c:pt>
                <c:pt idx="2">
                  <c:v>3059</c:v>
                </c:pt>
                <c:pt idx="3">
                  <c:v>907</c:v>
                </c:pt>
                <c:pt idx="4">
                  <c:v>1607</c:v>
                </c:pt>
                <c:pt idx="5">
                  <c:v>3572</c:v>
                </c:pt>
                <c:pt idx="6">
                  <c:v>1540</c:v>
                </c:pt>
                <c:pt idx="7">
                  <c:v>2816</c:v>
                </c:pt>
                <c:pt idx="8">
                  <c:v>1373</c:v>
                </c:pt>
                <c:pt idx="9">
                  <c:v>2012</c:v>
                </c:pt>
                <c:pt idx="10">
                  <c:v>16541</c:v>
                </c:pt>
                <c:pt idx="11">
                  <c:v>1348</c:v>
                </c:pt>
                <c:pt idx="12">
                  <c:v>28628</c:v>
                </c:pt>
                <c:pt idx="13">
                  <c:v>2605</c:v>
                </c:pt>
                <c:pt idx="14">
                  <c:v>8390</c:v>
                </c:pt>
                <c:pt idx="15">
                  <c:v>1303</c:v>
                </c:pt>
                <c:pt idx="16">
                  <c:v>2755</c:v>
                </c:pt>
                <c:pt idx="17">
                  <c:v>3455</c:v>
                </c:pt>
                <c:pt idx="18">
                  <c:v>6269</c:v>
                </c:pt>
                <c:pt idx="19">
                  <c:v>1859</c:v>
                </c:pt>
              </c:numCache>
            </c:numRef>
          </c:val>
        </c:ser>
        <c:dLbls>
          <c:showLegendKey val="0"/>
          <c:showVal val="0"/>
          <c:showCatName val="0"/>
          <c:showSerName val="0"/>
          <c:showPercent val="0"/>
          <c:showBubbleSize val="0"/>
        </c:dLbls>
        <c:gapWidth val="30"/>
        <c:axId val="182457856"/>
        <c:axId val="182459392"/>
      </c:barChart>
      <c:catAx>
        <c:axId val="182457856"/>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182459392"/>
        <c:crosses val="autoZero"/>
        <c:auto val="1"/>
        <c:lblAlgn val="ctr"/>
        <c:lblOffset val="100"/>
        <c:tickLblSkip val="1"/>
        <c:tickMarkSkip val="1"/>
        <c:noMultiLvlLbl val="0"/>
      </c:catAx>
      <c:valAx>
        <c:axId val="18245939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18245785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118.42553236679301</c:v>
                </c:pt>
                <c:pt idx="1">
                  <c:v>110.24429337734701</c:v>
                </c:pt>
                <c:pt idx="2">
                  <c:v>116.386072715875</c:v>
                </c:pt>
                <c:pt idx="3">
                  <c:v>116.025867647059</c:v>
                </c:pt>
                <c:pt idx="4">
                  <c:v>112.405703682558</c:v>
                </c:pt>
                <c:pt idx="5">
                  <c:v>120.429421877377</c:v>
                </c:pt>
                <c:pt idx="6">
                  <c:v>106.78283738796399</c:v>
                </c:pt>
                <c:pt idx="7">
                  <c:v>116.096939554965</c:v>
                </c:pt>
                <c:pt idx="8">
                  <c:v>107.676071540634</c:v>
                </c:pt>
                <c:pt idx="9">
                  <c:v>116.06403061224501</c:v>
                </c:pt>
                <c:pt idx="10">
                  <c:v>114.88210365524</c:v>
                </c:pt>
                <c:pt idx="11">
                  <c:v>112.215489410418</c:v>
                </c:pt>
                <c:pt idx="12">
                  <c:v>112.506094952268</c:v>
                </c:pt>
                <c:pt idx="13">
                  <c:v>111.594969450102</c:v>
                </c:pt>
                <c:pt idx="14">
                  <c:v>119.1471784343</c:v>
                </c:pt>
                <c:pt idx="15">
                  <c:v>118.17426895685</c:v>
                </c:pt>
                <c:pt idx="16">
                  <c:v>117.401713457707</c:v>
                </c:pt>
                <c:pt idx="17">
                  <c:v>112.28662998255299</c:v>
                </c:pt>
                <c:pt idx="18">
                  <c:v>80.415411977875294</c:v>
                </c:pt>
                <c:pt idx="19">
                  <c:v>107.437762474599</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111.073077465205</c:v>
                </c:pt>
                <c:pt idx="1">
                  <c:v>111.073077465205</c:v>
                </c:pt>
                <c:pt idx="2">
                  <c:v>111.073077465205</c:v>
                </c:pt>
                <c:pt idx="3">
                  <c:v>111.073077465205</c:v>
                </c:pt>
                <c:pt idx="4">
                  <c:v>111.073077465205</c:v>
                </c:pt>
                <c:pt idx="5">
                  <c:v>111.073077465205</c:v>
                </c:pt>
                <c:pt idx="6">
                  <c:v>111.073077465205</c:v>
                </c:pt>
                <c:pt idx="7">
                  <c:v>111.073077465205</c:v>
                </c:pt>
                <c:pt idx="8">
                  <c:v>111.073077465205</c:v>
                </c:pt>
                <c:pt idx="9">
                  <c:v>111.073077465205</c:v>
                </c:pt>
                <c:pt idx="10">
                  <c:v>111.073077465205</c:v>
                </c:pt>
                <c:pt idx="11">
                  <c:v>111.073077465205</c:v>
                </c:pt>
                <c:pt idx="12">
                  <c:v>111.073077465205</c:v>
                </c:pt>
                <c:pt idx="13">
                  <c:v>111.073077465205</c:v>
                </c:pt>
                <c:pt idx="14">
                  <c:v>111.073077465205</c:v>
                </c:pt>
                <c:pt idx="15">
                  <c:v>111.073077465205</c:v>
                </c:pt>
                <c:pt idx="16">
                  <c:v>111.073077465205</c:v>
                </c:pt>
                <c:pt idx="17">
                  <c:v>111.073077465205</c:v>
                </c:pt>
                <c:pt idx="18">
                  <c:v>111.073077465205</c:v>
                </c:pt>
                <c:pt idx="19">
                  <c:v>111.073077465205</c:v>
                </c:pt>
              </c:numCache>
            </c:numRef>
          </c:val>
          <c:smooth val="0"/>
        </c:ser>
        <c:dLbls>
          <c:showLegendKey val="0"/>
          <c:showVal val="0"/>
          <c:showCatName val="0"/>
          <c:showSerName val="0"/>
          <c:showPercent val="0"/>
          <c:showBubbleSize val="0"/>
        </c:dLbls>
        <c:marker val="1"/>
        <c:smooth val="0"/>
        <c:axId val="182481664"/>
        <c:axId val="182483200"/>
      </c:lineChart>
      <c:catAx>
        <c:axId val="182481664"/>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182483200"/>
        <c:crosses val="autoZero"/>
        <c:auto val="1"/>
        <c:lblAlgn val="ctr"/>
        <c:lblOffset val="100"/>
        <c:tickLblSkip val="1"/>
        <c:tickMarkSkip val="1"/>
        <c:noMultiLvlLbl val="0"/>
      </c:catAx>
      <c:valAx>
        <c:axId val="182483200"/>
        <c:scaling>
          <c:orientation val="minMax"/>
          <c:min val="82"/>
        </c:scaling>
        <c:delete val="0"/>
        <c:axPos val="l"/>
        <c:numFmt formatCode="0.0" sourceLinked="1"/>
        <c:majorTickMark val="out"/>
        <c:minorTickMark val="none"/>
        <c:tickLblPos val="none"/>
        <c:spPr>
          <a:ln w="9525">
            <a:noFill/>
          </a:ln>
        </c:spPr>
        <c:crossAx val="182481664"/>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14.145300910561637</c:v>
              </c:pt>
              <c:pt idx="145">
                <c:v>14.84299545276542</c:v>
              </c:pt>
              <c:pt idx="146">
                <c:v>11.910259775991129</c:v>
              </c:pt>
              <c:pt idx="147">
                <c:v>11.192677903960364</c:v>
              </c:pt>
              <c:pt idx="148">
                <c:v>10.22937145299384</c:v>
              </c:pt>
              <c:pt idx="149">
                <c:v>9.7178785818101634</c:v>
              </c:pt>
              <c:pt idx="150">
                <c:v>8.4388596806512304</c:v>
              </c:pt>
              <c:pt idx="151">
                <c:v>7.3588429618867037</c:v>
              </c:pt>
              <c:pt idx="152">
                <c:v>7.1993288989302968</c:v>
              </c:pt>
              <c:pt idx="153">
                <c:v>7.811148587216997</c:v>
              </c:pt>
              <c:pt idx="154">
                <c:v>10.082851998909913</c:v>
              </c:pt>
              <c:pt idx="155">
                <c:v>10.857759287918327</c:v>
              </c:pt>
              <c:pt idx="156">
                <c:v>9.3302927870888368</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numLit>
          </c:val>
          <c:smooth val="0"/>
        </c:ser>
        <c:ser>
          <c:idx val="1"/>
          <c:order val="1"/>
          <c:tx>
            <c:v>iconfianca</c:v>
          </c:tx>
          <c:spPr>
            <a:ln w="25400">
              <a:solidFill>
                <a:schemeClr val="accent2"/>
              </a:solidFill>
              <a:prstDash val="solid"/>
            </a:ln>
          </c:spPr>
          <c:marker>
            <c:symbol val="none"/>
          </c:marker>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-15.365329044008329</c:v>
              </c:pt>
              <c:pt idx="145">
                <c:v>-13.72310231032562</c:v>
              </c:pt>
              <c:pt idx="146">
                <c:v>-11.522540218764627</c:v>
              </c:pt>
              <c:pt idx="147">
                <c:v>-11.870241180687437</c:v>
              </c:pt>
              <c:pt idx="148">
                <c:v>-12.104550543081054</c:v>
              </c:pt>
              <c:pt idx="149">
                <c:v>-12.434193600612618</c:v>
              </c:pt>
              <c:pt idx="150">
                <c:v>-12.617699143045209</c:v>
              </c:pt>
              <c:pt idx="151">
                <c:v>-11.697073846167719</c:v>
              </c:pt>
              <c:pt idx="152">
                <c:v>-11.22592208372131</c:v>
              </c:pt>
              <c:pt idx="153">
                <c:v>-11.240809631340831</c:v>
              </c:pt>
              <c:pt idx="154">
                <c:v>-13.736829478667774</c:v>
              </c:pt>
              <c:pt idx="155">
                <c:v>-14.141007070688538</c:v>
              </c:pt>
              <c:pt idx="156">
                <c:v>-12.616816443911416</c:v>
              </c:pt>
              <c:pt idx="157">
                <c:v>-11.283762742717556</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numLit>
          </c:val>
          <c:smooth val="0"/>
        </c:ser>
        <c:dLbls>
          <c:showLegendKey val="0"/>
          <c:showVal val="0"/>
          <c:showCatName val="0"/>
          <c:showSerName val="0"/>
          <c:showPercent val="0"/>
          <c:showBubbleSize val="0"/>
        </c:dLbls>
        <c:marker val="1"/>
        <c:smooth val="0"/>
        <c:axId val="183273728"/>
        <c:axId val="183308288"/>
      </c:lineChart>
      <c:catAx>
        <c:axId val="18327372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3308288"/>
        <c:crosses val="autoZero"/>
        <c:auto val="1"/>
        <c:lblAlgn val="ctr"/>
        <c:lblOffset val="100"/>
        <c:tickLblSkip val="6"/>
        <c:tickMarkSkip val="1"/>
        <c:noMultiLvlLbl val="0"/>
      </c:catAx>
      <c:valAx>
        <c:axId val="18330828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327372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-0.39987206326304592</c:v>
              </c:pt>
              <c:pt idx="1">
                <c:v>-0.23772097971077077</c:v>
              </c:pt>
              <c:pt idx="2">
                <c:v>-0.38771482152307574</c:v>
              </c:pt>
              <c:pt idx="3">
                <c:v>-0.3301953302111641</c:v>
              </c:pt>
              <c:pt idx="4">
                <c:v>-0.57391607052004501</c:v>
              </c:pt>
              <c:pt idx="5">
                <c:v>-0.48150564852300071</c:v>
              </c:pt>
              <c:pt idx="6">
                <c:v>-0.40283862921944408</c:v>
              </c:pt>
              <c:pt idx="7">
                <c:v>-0.13612556011648352</c:v>
              </c:pt>
              <c:pt idx="8">
                <c:v>8.5998408067603477E-2</c:v>
              </c:pt>
              <c:pt idx="9">
                <c:v>0.38395052222152048</c:v>
              </c:pt>
              <c:pt idx="10">
                <c:v>0.48680166753152321</c:v>
              </c:pt>
              <c:pt idx="11">
                <c:v>0.49969775163102287</c:v>
              </c:pt>
              <c:pt idx="12">
                <c:v>0.39922385726599596</c:v>
              </c:pt>
              <c:pt idx="13">
                <c:v>0.3716392507589093</c:v>
              </c:pt>
              <c:pt idx="14">
                <c:v>0.4060596824499772</c:v>
              </c:pt>
              <c:pt idx="15">
                <c:v>0.57677329101533914</c:v>
              </c:pt>
              <c:pt idx="16">
                <c:v>0.86878878676106464</c:v>
              </c:pt>
              <c:pt idx="17">
                <c:v>1.055859350310516</c:v>
              </c:pt>
              <c:pt idx="18">
                <c:v>1.1577106053550155</c:v>
              </c:pt>
              <c:pt idx="19">
                <c:v>1.1984414037210853</c:v>
              </c:pt>
              <c:pt idx="20">
                <c:v>1.2447107333850598</c:v>
              </c:pt>
              <c:pt idx="21">
                <c:v>1.175225343334807</c:v>
              </c:pt>
              <c:pt idx="22">
                <c:v>0.93253847618331076</c:v>
              </c:pt>
              <c:pt idx="23">
                <c:v>0.69531611074924982</c:v>
              </c:pt>
              <c:pt idx="24">
                <c:v>0.6198756569114563</c:v>
              </c:pt>
              <c:pt idx="25">
                <c:v>0.71650257503009951</c:v>
              </c:pt>
              <c:pt idx="26">
                <c:v>0.88570176743231754</c:v>
              </c:pt>
              <c:pt idx="27">
                <c:v>0.92942900599640033</c:v>
              </c:pt>
              <c:pt idx="28">
                <c:v>0.90289241414037502</c:v>
              </c:pt>
              <c:pt idx="29">
                <c:v>0.72079845921350982</c:v>
              </c:pt>
              <c:pt idx="30">
                <c:v>0.39373370532921403</c:v>
              </c:pt>
              <c:pt idx="31">
                <c:v>0.19969394207784552</c:v>
              </c:pt>
              <c:pt idx="32">
                <c:v>0.12404408916755466</c:v>
              </c:pt>
              <c:pt idx="33">
                <c:v>0.28791815077452726</c:v>
              </c:pt>
              <c:pt idx="34">
                <c:v>0.19835425281889524</c:v>
              </c:pt>
              <c:pt idx="35">
                <c:v>0.3096542027643619</c:v>
              </c:pt>
              <c:pt idx="36">
                <c:v>0.27709812706417419</c:v>
              </c:pt>
              <c:pt idx="37">
                <c:v>0.53832070431634704</c:v>
              </c:pt>
              <c:pt idx="38">
                <c:v>0.43847973461411288</c:v>
              </c:pt>
              <c:pt idx="39">
                <c:v>0.5989752028464711</c:v>
              </c:pt>
              <c:pt idx="40">
                <c:v>0.47333348755260324</c:v>
              </c:pt>
              <c:pt idx="41">
                <c:v>0.76721459011111093</c:v>
              </c:pt>
              <c:pt idx="42">
                <c:v>0.85445461954507562</c:v>
              </c:pt>
              <c:pt idx="43">
                <c:v>1.007058860011445</c:v>
              </c:pt>
              <c:pt idx="44">
                <c:v>1.001015798026287</c:v>
              </c:pt>
              <c:pt idx="45">
                <c:v>1.1563435084094003</c:v>
              </c:pt>
              <c:pt idx="46">
                <c:v>1.1537015798000501</c:v>
              </c:pt>
              <c:pt idx="47">
                <c:v>0.97070289889095962</c:v>
              </c:pt>
              <c:pt idx="48">
                <c:v>0.81366580768723396</c:v>
              </c:pt>
              <c:pt idx="49">
                <c:v>0.90698702407433685</c:v>
              </c:pt>
              <c:pt idx="50">
                <c:v>1.1883046668854635</c:v>
              </c:pt>
              <c:pt idx="51">
                <c:v>1.3400757274226993</c:v>
              </c:pt>
              <c:pt idx="52">
                <c:v>1.483015668553856</c:v>
              </c:pt>
              <c:pt idx="53">
                <c:v>1.5296960999169769</c:v>
              </c:pt>
              <c:pt idx="54">
                <c:v>1.3987563464571338</c:v>
              </c:pt>
              <c:pt idx="55">
                <c:v>1.391473353695877</c:v>
              </c:pt>
              <c:pt idx="56">
                <c:v>1.4069546342203068</c:v>
              </c:pt>
              <c:pt idx="57">
                <c:v>1.5007156569948301</c:v>
              </c:pt>
              <c:pt idx="58">
                <c:v>1.4589172729173694</c:v>
              </c:pt>
              <c:pt idx="59">
                <c:v>1.3341534456678954</c:v>
              </c:pt>
              <c:pt idx="60">
                <c:v>1.2697925768356468</c:v>
              </c:pt>
              <c:pt idx="61">
                <c:v>1.2615834971676325</c:v>
              </c:pt>
              <c:pt idx="62">
                <c:v>1.4595458170653868</c:v>
              </c:pt>
              <c:pt idx="63">
                <c:v>1.5147157931837671</c:v>
              </c:pt>
              <c:pt idx="64">
                <c:v>1.4795588614926767</c:v>
              </c:pt>
              <c:pt idx="65">
                <c:v>1.0801820939411975</c:v>
              </c:pt>
              <c:pt idx="66">
                <c:v>0.77361931079340962</c:v>
              </c:pt>
              <c:pt idx="67">
                <c:v>0.59557238461354789</c:v>
              </c:pt>
              <c:pt idx="68">
                <c:v>0.51999349420959962</c:v>
              </c:pt>
              <c:pt idx="69">
                <c:v>0.21904204038513014</c:v>
              </c:pt>
              <c:pt idx="70">
                <c:v>-0.47335044694351502</c:v>
              </c:pt>
              <c:pt idx="71">
                <c:v>-1.1728847170977996</c:v>
              </c:pt>
              <c:pt idx="72">
                <c:v>-1.6745757047888661</c:v>
              </c:pt>
              <c:pt idx="73">
                <c:v>-2.0365559788945604</c:v>
              </c:pt>
              <c:pt idx="74">
                <c:v>-2.1132772487768587</c:v>
              </c:pt>
              <c:pt idx="75">
                <c:v>-2.1161370499906873</c:v>
              </c:pt>
              <c:pt idx="76">
                <c:v>-1.7192769362358262</c:v>
              </c:pt>
              <c:pt idx="77">
                <c:v>-1.3747439016051319</c:v>
              </c:pt>
              <c:pt idx="78">
                <c:v>-0.9770641172888932</c:v>
              </c:pt>
              <c:pt idx="79">
                <c:v>-0.57704005981201312</c:v>
              </c:pt>
              <c:pt idx="80">
                <c:v>-0.23050779449377728</c:v>
              </c:pt>
              <c:pt idx="81">
                <c:v>9.3970603929172461E-2</c:v>
              </c:pt>
              <c:pt idx="82">
                <c:v>3.2801059921511166E-2</c:v>
              </c:pt>
              <c:pt idx="83">
                <c:v>-8.1242383448930366E-2</c:v>
              </c:pt>
              <c:pt idx="84">
                <c:v>-0.23031556179986706</c:v>
              </c:pt>
              <c:pt idx="85">
                <c:v>-0.29064306785795518</c:v>
              </c:pt>
              <c:pt idx="86">
                <c:v>-0.16664280698269751</c:v>
              </c:pt>
              <c:pt idx="87">
                <c:v>1.5780563231049954E-2</c:v>
              </c:pt>
              <c:pt idx="88">
                <c:v>0.20424326364282594</c:v>
              </c:pt>
              <c:pt idx="89">
                <c:v>0.25892300340867125</c:v>
              </c:pt>
              <c:pt idx="90">
                <c:v>0.17294798810420647</c:v>
              </c:pt>
              <c:pt idx="91">
                <c:v>0.14509222378713879</c:v>
              </c:pt>
              <c:pt idx="92">
                <c:v>0.14917577167911472</c:v>
              </c:pt>
              <c:pt idx="93">
                <c:v>-4.2793652035702859E-2</c:v>
              </c:pt>
              <c:pt idx="94">
                <c:v>-0.31192415870631496</c:v>
              </c:pt>
              <c:pt idx="95">
                <c:v>-0.79158438088272431</c:v>
              </c:pt>
              <c:pt idx="96">
                <c:v>-0.97808372387357434</c:v>
              </c:pt>
              <c:pt idx="97">
                <c:v>-1.1297673081040176</c:v>
              </c:pt>
              <c:pt idx="98">
                <c:v>-1.1775423708852717</c:v>
              </c:pt>
              <c:pt idx="99">
                <c:v>-1.3713830469777564</c:v>
              </c:pt>
              <c:pt idx="100">
                <c:v>-1.5522369543916181</c:v>
              </c:pt>
              <c:pt idx="101">
                <c:v>-1.709164846324938</c:v>
              </c:pt>
              <c:pt idx="102">
                <c:v>-1.8562662999654933</c:v>
              </c:pt>
              <c:pt idx="103">
                <c:v>-2.0006810462524971</c:v>
              </c:pt>
              <c:pt idx="104">
                <c:v>-2.2190534060999476</c:v>
              </c:pt>
              <c:pt idx="105">
                <c:v>-2.4721418848117325</c:v>
              </c:pt>
              <c:pt idx="106">
                <c:v>-2.9051325731211244</c:v>
              </c:pt>
              <c:pt idx="107">
                <c:v>-3.3260568590012571</c:v>
              </c:pt>
              <c:pt idx="108">
                <c:v>-3.604348947677019</c:v>
              </c:pt>
              <c:pt idx="109">
                <c:v>-3.7443337653355155</c:v>
              </c:pt>
              <c:pt idx="110">
                <c:v>-3.7095791371388689</c:v>
              </c:pt>
              <c:pt idx="111">
                <c:v>-3.6107057919775767</c:v>
              </c:pt>
              <c:pt idx="112">
                <c:v>-3.5729889227329794</c:v>
              </c:pt>
              <c:pt idx="113">
                <c:v>-3.4156867536698305</c:v>
              </c:pt>
              <c:pt idx="114">
                <c:v>-3.3308929715761479</c:v>
              </c:pt>
              <c:pt idx="115">
                <c:v>-3.0606490333857876</c:v>
              </c:pt>
              <c:pt idx="116">
                <c:v>-3.2332743906900872</c:v>
              </c:pt>
              <c:pt idx="117">
                <c:v>-3.5689614457942027</c:v>
              </c:pt>
              <c:pt idx="118">
                <c:v>-3.8707723270646754</c:v>
              </c:pt>
              <c:pt idx="119">
                <c:v>-3.9444070842664312</c:v>
              </c:pt>
              <c:pt idx="120">
                <c:v>-3.8641858928073964</c:v>
              </c:pt>
              <c:pt idx="121">
                <c:v>-3.7729874030448709</c:v>
              </c:pt>
              <c:pt idx="122">
                <c:v>-3.4387081751261288</c:v>
              </c:pt>
              <c:pt idx="123">
                <c:v>-3.1457082889960284</c:v>
              </c:pt>
              <c:pt idx="124">
                <c:v>-2.8266410395101671</c:v>
              </c:pt>
              <c:pt idx="125">
                <c:v>-2.5942034906190052</c:v>
              </c:pt>
              <c:pt idx="126">
                <c:v>-2.318053545218572</c:v>
              </c:pt>
              <c:pt idx="127">
                <c:v>-1.8890364548941563</c:v>
              </c:pt>
              <c:pt idx="128">
                <c:v>-1.5767176997574091</c:v>
              </c:pt>
              <c:pt idx="129">
                <c:v>-1.3240447146365308</c:v>
              </c:pt>
              <c:pt idx="130">
                <c:v>-1.1886774313304938</c:v>
              </c:pt>
              <c:pt idx="131">
                <c:v>-1.0280078066389111</c:v>
              </c:pt>
              <c:pt idx="132">
                <c:v>-0.76194547438370697</c:v>
              </c:pt>
              <c:pt idx="133">
                <c:v>-0.51575842463663779</c:v>
              </c:pt>
              <c:pt idx="134">
                <c:v>-0.25009016647123855</c:v>
              </c:pt>
              <c:pt idx="135">
                <c:v>-8.6779807799522088E-2</c:v>
              </c:pt>
              <c:pt idx="136">
                <c:v>0.13841265420227855</c:v>
              </c:pt>
              <c:pt idx="137">
                <c:v>0.362284076980734</c:v>
              </c:pt>
              <c:pt idx="138">
                <c:v>0.54153791317174182</c:v>
              </c:pt>
              <c:pt idx="139">
                <c:v>0.60072673028991386</c:v>
              </c:pt>
              <c:pt idx="140">
                <c:v>0.53924958255373179</c:v>
              </c:pt>
              <c:pt idx="141">
                <c:v>0.5643910366853877</c:v>
              </c:pt>
              <c:pt idx="142">
                <c:v>0.38741327404937453</c:v>
              </c:pt>
              <c:pt idx="143">
                <c:v>0.18277980998936649</c:v>
              </c:pt>
              <c:pt idx="144">
                <c:v>0.26960006774237444</c:v>
              </c:pt>
              <c:pt idx="145">
                <c:v>0.30822163027974819</c:v>
              </c:pt>
              <c:pt idx="146">
                <c:v>0.64563376853434962</c:v>
              </c:pt>
              <c:pt idx="147">
                <c:v>0.80253115321662105</c:v>
              </c:pt>
              <c:pt idx="148">
                <c:v>1.1663813668318712</c:v>
              </c:pt>
              <c:pt idx="149">
                <c:v>1.2865732223763253</c:v>
              </c:pt>
              <c:pt idx="150">
                <c:v>1.3644532647458458</c:v>
              </c:pt>
              <c:pt idx="151">
                <c:v>1.3953989061171408</c:v>
              </c:pt>
              <c:pt idx="152">
                <c:v>1.4023903282937094</c:v>
              </c:pt>
              <c:pt idx="153">
                <c:v>1.1617875666110913</c:v>
              </c:pt>
              <c:pt idx="154">
                <c:v>0.9262662579503611</c:v>
              </c:pt>
              <c:pt idx="155">
                <c:v>0.69241415904021819</c:v>
              </c:pt>
              <c:pt idx="156">
                <c:v>0.7463563318302322</c:v>
              </c:pt>
              <c:pt idx="157">
                <c:v>0.77110184802668502</c:v>
              </c:pt>
              <c:pt idx="158">
                <c:v>0.96414341648891644</c:v>
              </c:pt>
              <c:pt idx="159">
                <c:v>1.0940536874361675</c:v>
              </c:pt>
              <c:pt idx="160">
                <c:v>1.1928083547925654</c:v>
              </c:pt>
              <c:pt idx="161">
                <c:v>1.2051293728544312</c:v>
              </c:pt>
              <c:pt idx="162">
                <c:v>1.2107944474055408</c:v>
              </c:pt>
              <c:pt idx="163">
                <c:v>1.30734463720848</c:v>
              </c:pt>
              <c:pt idx="164">
                <c:v>1.3446132221296745</c:v>
              </c:pt>
              <c:pt idx="165">
                <c:v>1.3169029964715462</c:v>
              </c:pt>
              <c:pt idx="166">
                <c:v>1.223018561158973</c:v>
              </c:pt>
              <c:pt idx="167">
                <c:v>1.1359474689366666</c:v>
              </c:pt>
            </c:numLit>
          </c:val>
          <c:smooth val="0"/>
        </c:ser>
        <c:dLbls>
          <c:showLegendKey val="0"/>
          <c:showVal val="0"/>
          <c:showCatName val="0"/>
          <c:showSerName val="1"/>
          <c:showPercent val="0"/>
          <c:showBubbleSize val="0"/>
        </c:dLbls>
        <c:marker val="1"/>
        <c:smooth val="0"/>
        <c:axId val="183342208"/>
        <c:axId val="183344128"/>
      </c:lineChart>
      <c:catAx>
        <c:axId val="183342208"/>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3344128"/>
        <c:crosses val="autoZero"/>
        <c:auto val="1"/>
        <c:lblAlgn val="ctr"/>
        <c:lblOffset val="100"/>
        <c:tickLblSkip val="1"/>
        <c:tickMarkSkip val="1"/>
        <c:noMultiLvlLbl val="0"/>
      </c:catAx>
      <c:valAx>
        <c:axId val="183344128"/>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3342208"/>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0.000</c:formatCode>
              <c:ptCount val="168"/>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numLit>
          </c:val>
          <c:smooth val="0"/>
        </c:ser>
        <c:dLbls>
          <c:showLegendKey val="0"/>
          <c:showVal val="0"/>
          <c:showCatName val="0"/>
          <c:showSerName val="0"/>
          <c:showPercent val="0"/>
          <c:showBubbleSize val="0"/>
        </c:dLbls>
        <c:marker val="1"/>
        <c:smooth val="0"/>
        <c:axId val="183962240"/>
        <c:axId val="183968128"/>
      </c:lineChart>
      <c:catAx>
        <c:axId val="18396224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3968128"/>
        <c:crosses val="autoZero"/>
        <c:auto val="1"/>
        <c:lblAlgn val="ctr"/>
        <c:lblOffset val="100"/>
        <c:tickLblSkip val="1"/>
        <c:tickMarkSkip val="1"/>
        <c:noMultiLvlLbl val="0"/>
      </c:catAx>
      <c:valAx>
        <c:axId val="183968128"/>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396224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11959238528918828"/>
                  <c:y val="-0.12770129540259081"/>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numLit>
          </c:val>
          <c:smooth val="0"/>
        </c:ser>
        <c:ser>
          <c:idx val="1"/>
          <c:order val="1"/>
          <c:tx>
            <c:v>industria</c:v>
          </c:tx>
          <c:spPr>
            <a:ln w="25400">
              <a:solidFill>
                <a:schemeClr val="tx2"/>
              </a:solidFill>
              <a:prstDash val="solid"/>
            </a:ln>
          </c:spPr>
          <c:marker>
            <c:symbol val="none"/>
          </c:marker>
          <c:dLbls>
            <c:dLbl>
              <c:idx val="3"/>
              <c:layout>
                <c:manualLayout>
                  <c:x val="0.34264206432027328"/>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-10.643879355142944</c:v>
              </c:pt>
              <c:pt idx="1">
                <c:v>-11.580579929006193</c:v>
              </c:pt>
              <c:pt idx="2">
                <c:v>-13.569316985424997</c:v>
              </c:pt>
              <c:pt idx="3">
                <c:v>-15.267016350313886</c:v>
              </c:pt>
              <c:pt idx="4">
                <c:v>-15.705474090536107</c:v>
              </c:pt>
              <c:pt idx="5">
                <c:v>-13.72876117798055</c:v>
              </c:pt>
              <c:pt idx="6">
                <c:v>-11.020903318313884</c:v>
              </c:pt>
              <c:pt idx="7">
                <c:v>-9.0938539808694401</c:v>
              </c:pt>
              <c:pt idx="8">
                <c:v>-8.3144296068694405</c:v>
              </c:pt>
              <c:pt idx="9">
                <c:v>-8.6861192660916622</c:v>
              </c:pt>
              <c:pt idx="10">
                <c:v>-9.77455379698055</c:v>
              </c:pt>
              <c:pt idx="11">
                <c:v>-9.5607799299805496</c:v>
              </c:pt>
              <c:pt idx="12">
                <c:v>-8.1422505112027732</c:v>
              </c:pt>
              <c:pt idx="13">
                <c:v>-6.9307051733138847</c:v>
              </c:pt>
              <c:pt idx="14">
                <c:v>-6.9605702610916618</c:v>
              </c:pt>
              <c:pt idx="15">
                <c:v>-7.4002411854249956</c:v>
              </c:pt>
              <c:pt idx="16">
                <c:v>-6.6792755765361065</c:v>
              </c:pt>
              <c:pt idx="17">
                <c:v>-5.0823484616472188</c:v>
              </c:pt>
              <c:pt idx="18">
                <c:v>-3.5470947683138854</c:v>
              </c:pt>
              <c:pt idx="19">
                <c:v>-1.6986689955361085</c:v>
              </c:pt>
              <c:pt idx="20">
                <c:v>-2.2915195379805526</c:v>
              </c:pt>
              <c:pt idx="21">
                <c:v>-3.272336111424996</c:v>
              </c:pt>
              <c:pt idx="22">
                <c:v>-4.4912151696472176</c:v>
              </c:pt>
              <c:pt idx="23">
                <c:v>-5.5876365976472178</c:v>
              </c:pt>
              <c:pt idx="24">
                <c:v>-5.4302270506472183</c:v>
              </c:pt>
              <c:pt idx="25">
                <c:v>-6.7799020566472192</c:v>
              </c:pt>
              <c:pt idx="26">
                <c:v>-6.8828025516472175</c:v>
              </c:pt>
              <c:pt idx="27">
                <c:v>-6.1153648399805514</c:v>
              </c:pt>
              <c:pt idx="28">
                <c:v>-5.8642423106472181</c:v>
              </c:pt>
              <c:pt idx="29">
                <c:v>-6.290228596980552</c:v>
              </c:pt>
              <c:pt idx="30">
                <c:v>-8.7360751808694399</c:v>
              </c:pt>
              <c:pt idx="31">
                <c:v>-8.2096078532027743</c:v>
              </c:pt>
              <c:pt idx="32">
                <c:v>-6.8351575647583287</c:v>
              </c:pt>
              <c:pt idx="33">
                <c:v>-4.2028151596472174</c:v>
              </c:pt>
              <c:pt idx="34">
                <c:v>-3.2918462092027725</c:v>
              </c:pt>
              <c:pt idx="35">
                <c:v>-3.4223937289805506</c:v>
              </c:pt>
              <c:pt idx="36">
                <c:v>-4.238275970091661</c:v>
              </c:pt>
              <c:pt idx="37">
                <c:v>-4.6807995943138838</c:v>
              </c:pt>
              <c:pt idx="38">
                <c:v>-5.3873940904249951</c:v>
              </c:pt>
              <c:pt idx="39">
                <c:v>-6.0788557840916617</c:v>
              </c:pt>
              <c:pt idx="40">
                <c:v>-6.4474195945361075</c:v>
              </c:pt>
              <c:pt idx="41">
                <c:v>-5.29462190675833</c:v>
              </c:pt>
              <c:pt idx="42">
                <c:v>-3.3759948089805523</c:v>
              </c:pt>
              <c:pt idx="43">
                <c:v>-2.2899268296472188</c:v>
              </c:pt>
              <c:pt idx="44">
                <c:v>-1.4115074164249968</c:v>
              </c:pt>
              <c:pt idx="45">
                <c:v>-2.1413009485361072</c:v>
              </c:pt>
              <c:pt idx="46">
                <c:v>-0.96094181698055225</c:v>
              </c:pt>
              <c:pt idx="47">
                <c:v>-1.1991800278694404</c:v>
              </c:pt>
              <c:pt idx="48">
                <c:v>8.4606822352781094E-2</c:v>
              </c:pt>
              <c:pt idx="49">
                <c:v>0.80135043413055884</c:v>
              </c:pt>
              <c:pt idx="50">
                <c:v>2.2271258810194472</c:v>
              </c:pt>
              <c:pt idx="51">
                <c:v>2.6420009200194472</c:v>
              </c:pt>
              <c:pt idx="52">
                <c:v>2.5230357834638917</c:v>
              </c:pt>
              <c:pt idx="53">
                <c:v>2.7424394271305581</c:v>
              </c:pt>
              <c:pt idx="54">
                <c:v>2.0441344034638917</c:v>
              </c:pt>
              <c:pt idx="55">
                <c:v>1.9013532525750028</c:v>
              </c:pt>
              <c:pt idx="56">
                <c:v>2.2076022823527803</c:v>
              </c:pt>
              <c:pt idx="57">
                <c:v>2.5876045544638919</c:v>
              </c:pt>
              <c:pt idx="58">
                <c:v>3.320366128575003</c:v>
              </c:pt>
              <c:pt idx="59">
                <c:v>3.2331663009083358</c:v>
              </c:pt>
              <c:pt idx="60">
                <c:v>3.6693035774638916</c:v>
              </c:pt>
              <c:pt idx="61">
                <c:v>3.1558501482416692</c:v>
              </c:pt>
              <c:pt idx="62">
                <c:v>2.2530017727972251</c:v>
              </c:pt>
              <c:pt idx="63">
                <c:v>0.90681652057500239</c:v>
              </c:pt>
              <c:pt idx="64">
                <c:v>-1.9686886757583304</c:v>
              </c:pt>
              <c:pt idx="65">
                <c:v>-4.1240640795361072</c:v>
              </c:pt>
              <c:pt idx="66">
                <c:v>-4.8913850547583291</c:v>
              </c:pt>
              <c:pt idx="67">
                <c:v>-3.388408330091663</c:v>
              </c:pt>
              <c:pt idx="68">
                <c:v>-4.3905519239805519</c:v>
              </c:pt>
              <c:pt idx="69">
                <c:v>-9.6357893652027737</c:v>
              </c:pt>
              <c:pt idx="70">
                <c:v>-16.550337180536108</c:v>
              </c:pt>
              <c:pt idx="71">
                <c:v>-23.305129478202776</c:v>
              </c:pt>
              <c:pt idx="72">
                <c:v>-27.084198227091665</c:v>
              </c:pt>
              <c:pt idx="73">
                <c:v>-30.406109548647219</c:v>
              </c:pt>
              <c:pt idx="74">
                <c:v>-29.401866474202773</c:v>
              </c:pt>
              <c:pt idx="75">
                <c:v>-30.088630162202772</c:v>
              </c:pt>
              <c:pt idx="76">
                <c:v>-28.097743792539813</c:v>
              </c:pt>
              <c:pt idx="77">
                <c:v>-27.713776173543518</c:v>
              </c:pt>
              <c:pt idx="78">
                <c:v>-24.367032919280557</c:v>
              </c:pt>
              <c:pt idx="79">
                <c:v>-21.498846864180553</c:v>
              </c:pt>
              <c:pt idx="80">
                <c:v>-17.239096404413889</c:v>
              </c:pt>
              <c:pt idx="81">
                <c:v>-14.629910387458333</c:v>
              </c:pt>
              <c:pt idx="82">
                <c:v>-13.02475821821389</c:v>
              </c:pt>
              <c:pt idx="83">
                <c:v>-13.757710047858334</c:v>
              </c:pt>
              <c:pt idx="84">
                <c:v>-13.393350131502778</c:v>
              </c:pt>
              <c:pt idx="85">
                <c:v>-13.157932500002779</c:v>
              </c:pt>
              <c:pt idx="86">
                <c:v>-12.183238656869447</c:v>
              </c:pt>
              <c:pt idx="87">
                <c:v>-11.272562026569446</c:v>
              </c:pt>
              <c:pt idx="88">
                <c:v>-11.217724787769447</c:v>
              </c:pt>
              <c:pt idx="89">
                <c:v>-11.488274061369445</c:v>
              </c:pt>
              <c:pt idx="90">
                <c:v>-10.915149431336113</c:v>
              </c:pt>
              <c:pt idx="91">
                <c:v>-9.3907161529583352</c:v>
              </c:pt>
              <c:pt idx="92">
                <c:v>-6.8397642381361115</c:v>
              </c:pt>
              <c:pt idx="93">
                <c:v>-6.8871201605027785</c:v>
              </c:pt>
              <c:pt idx="94">
                <c:v>-6.7934039413361118</c:v>
              </c:pt>
              <c:pt idx="95">
                <c:v>-8.4538399109583349</c:v>
              </c:pt>
              <c:pt idx="96">
                <c:v>-7.9541054210027786</c:v>
              </c:pt>
              <c:pt idx="97">
                <c:v>-7.7954090186583338</c:v>
              </c:pt>
              <c:pt idx="98">
                <c:v>-8.4907052723250018</c:v>
              </c:pt>
              <c:pt idx="99">
                <c:v>-9.2988151101138907</c:v>
              </c:pt>
              <c:pt idx="100">
                <c:v>-11.637718546758336</c:v>
              </c:pt>
              <c:pt idx="101">
                <c:v>-12.909089337391668</c:v>
              </c:pt>
              <c:pt idx="102">
                <c:v>-12.153965860302778</c:v>
              </c:pt>
              <c:pt idx="103">
                <c:v>-12.603539246224999</c:v>
              </c:pt>
              <c:pt idx="104">
                <c:v>-13.855253027191665</c:v>
              </c:pt>
              <c:pt idx="105">
                <c:v>-16.280643842047223</c:v>
              </c:pt>
              <c:pt idx="106">
                <c:v>-17.277844839136112</c:v>
              </c:pt>
              <c:pt idx="107">
                <c:v>-18.055548759591669</c:v>
              </c:pt>
              <c:pt idx="108">
                <c:v>-19.567463078936115</c:v>
              </c:pt>
              <c:pt idx="109">
                <c:v>-20.187002995247223</c:v>
              </c:pt>
              <c:pt idx="110">
                <c:v>-19.217562699658334</c:v>
              </c:pt>
              <c:pt idx="111">
                <c:v>-18.408797350736112</c:v>
              </c:pt>
              <c:pt idx="112">
                <c:v>-18.711178032847226</c:v>
              </c:pt>
              <c:pt idx="113">
                <c:v>-18.437326203158335</c:v>
              </c:pt>
              <c:pt idx="114">
                <c:v>-18.602057870347224</c:v>
              </c:pt>
              <c:pt idx="115">
                <c:v>-16.305323351658338</c:v>
              </c:pt>
              <c:pt idx="116">
                <c:v>-16.117661740002777</c:v>
              </c:pt>
              <c:pt idx="117">
                <c:v>-16.402259550858336</c:v>
              </c:pt>
              <c:pt idx="118">
                <c:v>-18.172370983313886</c:v>
              </c:pt>
              <c:pt idx="119">
                <c:v>-17.844771069669445</c:v>
              </c:pt>
              <c:pt idx="120">
                <c:v>-17.590367190725001</c:v>
              </c:pt>
              <c:pt idx="121">
                <c:v>-16.833593878513891</c:v>
              </c:pt>
              <c:pt idx="122">
                <c:v>-16.605434398613891</c:v>
              </c:pt>
              <c:pt idx="123">
                <c:v>-16.083165476836111</c:v>
              </c:pt>
              <c:pt idx="124">
                <c:v>-15.261536553747222</c:v>
              </c:pt>
              <c:pt idx="125">
                <c:v>-14.959418205247223</c:v>
              </c:pt>
              <c:pt idx="126">
                <c:v>-13.820531426358334</c:v>
              </c:pt>
              <c:pt idx="127">
                <c:v>-11.969541898136113</c:v>
              </c:pt>
              <c:pt idx="128">
                <c:v>-9.9835894476472244</c:v>
              </c:pt>
              <c:pt idx="129">
                <c:v>-8.9376231434583335</c:v>
              </c:pt>
              <c:pt idx="130">
                <c:v>-8.6113144063250004</c:v>
              </c:pt>
              <c:pt idx="131">
                <c:v>-7.7581350274249994</c:v>
              </c:pt>
              <c:pt idx="132">
                <c:v>-6.4171400165361119</c:v>
              </c:pt>
              <c:pt idx="133">
                <c:v>-6.2756041809472229</c:v>
              </c:pt>
              <c:pt idx="134">
                <c:v>-6.0586685351583336</c:v>
              </c:pt>
              <c:pt idx="135">
                <c:v>-5.8614491511138906</c:v>
              </c:pt>
              <c:pt idx="136">
                <c:v>-5.6462257921027783</c:v>
              </c:pt>
              <c:pt idx="137">
                <c:v>-6.3920740448027784</c:v>
              </c:pt>
              <c:pt idx="138">
                <c:v>-6.3062119702805566</c:v>
              </c:pt>
              <c:pt idx="139">
                <c:v>-5.2407436890138897</c:v>
              </c:pt>
              <c:pt idx="140">
                <c:v>-3.9854584001694451</c:v>
              </c:pt>
              <c:pt idx="141">
                <c:v>-3.7071407361250004</c:v>
              </c:pt>
              <c:pt idx="142">
                <c:v>-3.780535903869445</c:v>
              </c:pt>
              <c:pt idx="143">
                <c:v>-3.6588906067916671</c:v>
              </c:pt>
              <c:pt idx="144">
                <c:v>-3.742568123291667</c:v>
              </c:pt>
              <c:pt idx="145">
                <c:v>-3.697115640991667</c:v>
              </c:pt>
              <c:pt idx="146">
                <c:v>-3.1717931176138894</c:v>
              </c:pt>
              <c:pt idx="147">
                <c:v>-1.7479008228027781</c:v>
              </c:pt>
              <c:pt idx="148">
                <c:v>-0.58938020588333362</c:v>
              </c:pt>
              <c:pt idx="149">
                <c:v>-0.37679278176388892</c:v>
              </c:pt>
              <c:pt idx="150">
                <c:v>-0.10611897901111104</c:v>
              </c:pt>
              <c:pt idx="151">
                <c:v>-0.19340871528888873</c:v>
              </c:pt>
              <c:pt idx="152">
                <c:v>-0.10269202406666651</c:v>
              </c:pt>
              <c:pt idx="153">
                <c:v>-0.86863819789999985</c:v>
              </c:pt>
              <c:pt idx="154">
                <c:v>-1.4138489928111111</c:v>
              </c:pt>
              <c:pt idx="155">
                <c:v>-1.7766430898444441</c:v>
              </c:pt>
              <c:pt idx="156">
                <c:v>-1.1747457713111111</c:v>
              </c:pt>
              <c:pt idx="157">
                <c:v>-0.87600675886666668</c:v>
              </c:pt>
              <c:pt idx="158">
                <c:v>-1.0917661205444444</c:v>
              </c:pt>
              <c:pt idx="159">
                <c:v>-1.8072660749111111</c:v>
              </c:pt>
              <c:pt idx="160">
                <c:v>-2.0767208458444446</c:v>
              </c:pt>
              <c:pt idx="161">
                <c:v>-1.5095743140777778</c:v>
              </c:pt>
              <c:pt idx="162">
                <c:v>-1.2692790975333332</c:v>
              </c:pt>
              <c:pt idx="163">
                <c:v>-1.1097047986555557</c:v>
              </c:pt>
              <c:pt idx="164">
                <c:v>-1.061582607988889</c:v>
              </c:pt>
              <c:pt idx="165">
                <c:v>-0.43091576162222234</c:v>
              </c:pt>
              <c:pt idx="166">
                <c:v>0.41726350510000004</c:v>
              </c:pt>
              <c:pt idx="167">
                <c:v>1.1039365419666669</c:v>
              </c:pt>
            </c:numLit>
          </c:val>
          <c:smooth val="0"/>
        </c:ser>
        <c:ser>
          <c:idx val="2"/>
          <c:order val="2"/>
          <c:tx>
            <c:v>comercio</c:v>
          </c:tx>
          <c:spPr>
            <a:ln w="38100">
              <a:solidFill>
                <a:schemeClr val="accent2"/>
              </a:solidFill>
              <a:prstDash val="solid"/>
            </a:ln>
          </c:spPr>
          <c:marker>
            <c:symbol val="none"/>
          </c:marker>
          <c:dLbls>
            <c:dLbl>
              <c:idx val="21"/>
              <c:layout>
                <c:manualLayout>
                  <c:x val="0.44162856149005469"/>
                  <c:y val="2.6754720176107018E-4"/>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-12.834411555274144</c:v>
              </c:pt>
              <c:pt idx="1">
                <c:v>-11.553486117026281</c:v>
              </c:pt>
              <c:pt idx="2">
                <c:v>-12.005745372556197</c:v>
              </c:pt>
              <c:pt idx="3">
                <c:v>-12.075785616197223</c:v>
              </c:pt>
              <c:pt idx="4">
                <c:v>-13.17773402908611</c:v>
              </c:pt>
              <c:pt idx="5">
                <c:v>-12.799498565975</c:v>
              </c:pt>
              <c:pt idx="6">
                <c:v>-12.273074775641668</c:v>
              </c:pt>
              <c:pt idx="7">
                <c:v>-9.6702061386416673</c:v>
              </c:pt>
              <c:pt idx="8">
                <c:v>-7.548566413863889</c:v>
              </c:pt>
              <c:pt idx="9">
                <c:v>-5.6286262600861114</c:v>
              </c:pt>
              <c:pt idx="10">
                <c:v>-4.9446056489750001</c:v>
              </c:pt>
              <c:pt idx="11">
                <c:v>-4.522772902641667</c:v>
              </c:pt>
              <c:pt idx="12">
                <c:v>-4.2533531439750005</c:v>
              </c:pt>
              <c:pt idx="13">
                <c:v>-5.6677257420861116</c:v>
              </c:pt>
              <c:pt idx="14">
                <c:v>-7.490520633308333</c:v>
              </c:pt>
              <c:pt idx="15">
                <c:v>-8.2626899131972227</c:v>
              </c:pt>
              <c:pt idx="16">
                <c:v>-4.9789511588638886</c:v>
              </c:pt>
              <c:pt idx="17">
                <c:v>-2.4117693923083343</c:v>
              </c:pt>
              <c:pt idx="18">
                <c:v>-0.1313170458638889</c:v>
              </c:pt>
              <c:pt idx="19">
                <c:v>-1.3367399818638892</c:v>
              </c:pt>
              <c:pt idx="20">
                <c:v>-1.3852476784194445</c:v>
              </c:pt>
              <c:pt idx="21">
                <c:v>-2.8516675221972227</c:v>
              </c:pt>
              <c:pt idx="22">
                <c:v>-3.7568602080861115</c:v>
              </c:pt>
              <c:pt idx="23">
                <c:v>-4.3563642973083345</c:v>
              </c:pt>
              <c:pt idx="24">
                <c:v>-4.7071241745305556</c:v>
              </c:pt>
              <c:pt idx="25">
                <c:v>-5.1838586195305547</c:v>
              </c:pt>
              <c:pt idx="26">
                <c:v>-5.0118362903083336</c:v>
              </c:pt>
              <c:pt idx="27">
                <c:v>-5.5801089088638882</c:v>
              </c:pt>
              <c:pt idx="28">
                <c:v>-5.0995108493083334</c:v>
              </c:pt>
              <c:pt idx="29">
                <c:v>-6.3236623255305551</c:v>
              </c:pt>
              <c:pt idx="30">
                <c:v>-7.5852549941972214</c:v>
              </c:pt>
              <c:pt idx="31">
                <c:v>-9.7884529159750002</c:v>
              </c:pt>
              <c:pt idx="32">
                <c:v>-10.689378355641665</c:v>
              </c:pt>
              <c:pt idx="33">
                <c:v>-11.346688212419444</c:v>
              </c:pt>
              <c:pt idx="34">
                <c:v>-11.230117334752777</c:v>
              </c:pt>
              <c:pt idx="35">
                <c:v>-8.8729155538638889</c:v>
              </c:pt>
              <c:pt idx="36">
                <c:v>-6.7295426937527774</c:v>
              </c:pt>
              <c:pt idx="37">
                <c:v>-5.2013381298638883</c:v>
              </c:pt>
              <c:pt idx="38">
                <c:v>-7.6786699950861106</c:v>
              </c:pt>
              <c:pt idx="39">
                <c:v>-7.6255940967527778</c:v>
              </c:pt>
              <c:pt idx="40">
                <c:v>-9.2196366266416678</c:v>
              </c:pt>
              <c:pt idx="41">
                <c:v>-7.2633226296416664</c:v>
              </c:pt>
              <c:pt idx="42">
                <c:v>-7.3130910254194452</c:v>
              </c:pt>
              <c:pt idx="43">
                <c:v>-6.6204902708638897</c:v>
              </c:pt>
              <c:pt idx="44">
                <c:v>-6.277399792752778</c:v>
              </c:pt>
              <c:pt idx="45">
                <c:v>-4.3076182261972216</c:v>
              </c:pt>
              <c:pt idx="46">
                <c:v>-2.9082781095305563</c:v>
              </c:pt>
              <c:pt idx="47">
                <c:v>-3.0728263519750008</c:v>
              </c:pt>
              <c:pt idx="48">
                <c:v>-4.3537977757527786</c:v>
              </c:pt>
              <c:pt idx="49">
                <c:v>-3.7148980999750001</c:v>
              </c:pt>
              <c:pt idx="50">
                <c:v>-3.720080955197222</c:v>
              </c:pt>
              <c:pt idx="51">
                <c:v>-3.5698245421972223</c:v>
              </c:pt>
              <c:pt idx="52">
                <c:v>-3.4475816066416667</c:v>
              </c:pt>
              <c:pt idx="53">
                <c:v>-2.6042803958638889</c:v>
              </c:pt>
              <c:pt idx="54">
                <c:v>-2.864081451752778</c:v>
              </c:pt>
              <c:pt idx="55">
                <c:v>-3.4294883860861116</c:v>
              </c:pt>
              <c:pt idx="56">
                <c:v>-4.2016517516416672</c:v>
              </c:pt>
              <c:pt idx="57">
                <c:v>-3.9485033900861115</c:v>
              </c:pt>
              <c:pt idx="58">
                <c:v>-3.4726213959750001</c:v>
              </c:pt>
              <c:pt idx="59">
                <c:v>-2.566333125086111</c:v>
              </c:pt>
              <c:pt idx="60">
                <c:v>-2.109842551086111</c:v>
              </c:pt>
              <c:pt idx="61">
                <c:v>-2.0762515834194448</c:v>
              </c:pt>
              <c:pt idx="62">
                <c:v>-1.951262170752778</c:v>
              </c:pt>
              <c:pt idx="63">
                <c:v>-2.9105124463083336</c:v>
              </c:pt>
              <c:pt idx="64">
                <c:v>-4.2124175469749998</c:v>
              </c:pt>
              <c:pt idx="65">
                <c:v>-7.4435290643083336</c:v>
              </c:pt>
              <c:pt idx="66">
                <c:v>-9.8119974557527794</c:v>
              </c:pt>
              <c:pt idx="67">
                <c:v>-11.233457632530557</c:v>
              </c:pt>
              <c:pt idx="68">
                <c:v>-11.523878871197224</c:v>
              </c:pt>
              <c:pt idx="69">
                <c:v>-12.615166033752779</c:v>
              </c:pt>
              <c:pt idx="70">
                <c:v>-14.777630332975001</c:v>
              </c:pt>
              <c:pt idx="71">
                <c:v>-17.388141696974998</c:v>
              </c:pt>
              <c:pt idx="72">
                <c:v>-18.030947275197221</c:v>
              </c:pt>
              <c:pt idx="73">
                <c:v>-19.881921428308335</c:v>
              </c:pt>
              <c:pt idx="74">
                <c:v>-20.350847123197223</c:v>
              </c:pt>
              <c:pt idx="75">
                <c:v>-21.443359201752781</c:v>
              </c:pt>
              <c:pt idx="76">
                <c:v>-20.025912109337963</c:v>
              </c:pt>
              <c:pt idx="77">
                <c:v>-17.799673814623148</c:v>
              </c:pt>
              <c:pt idx="78">
                <c:v>-14.906795216663888</c:v>
              </c:pt>
              <c:pt idx="79">
                <c:v>-12.483196166174999</c:v>
              </c:pt>
              <c:pt idx="80">
                <c:v>-9.9289260917305544</c:v>
              </c:pt>
              <c:pt idx="81">
                <c:v>-7.6846317237083346</c:v>
              </c:pt>
              <c:pt idx="82">
                <c:v>-6.4226720636083341</c:v>
              </c:pt>
              <c:pt idx="83">
                <c:v>-5.8549371984194449</c:v>
              </c:pt>
              <c:pt idx="84">
                <c:v>-5.8660126343972223</c:v>
              </c:pt>
              <c:pt idx="85">
                <c:v>-4.4991968615083335</c:v>
              </c:pt>
              <c:pt idx="86">
                <c:v>-4.0510618498972226</c:v>
              </c:pt>
              <c:pt idx="87">
                <c:v>-2.6647990670194446</c:v>
              </c:pt>
              <c:pt idx="88">
                <c:v>-2.6156765034750005</c:v>
              </c:pt>
              <c:pt idx="89">
                <c:v>-2.5163266286083337</c:v>
              </c:pt>
              <c:pt idx="90">
                <c:v>-3.5968732407194444</c:v>
              </c:pt>
              <c:pt idx="91">
                <c:v>-4.2728115224861112</c:v>
              </c:pt>
              <c:pt idx="92">
                <c:v>-5.6358851467083335</c:v>
              </c:pt>
              <c:pt idx="93">
                <c:v>-6.7563947148861123</c:v>
              </c:pt>
              <c:pt idx="94">
                <c:v>-7.4609039694305563</c:v>
              </c:pt>
              <c:pt idx="95">
                <c:v>-7.8424959122527786</c:v>
              </c:pt>
              <c:pt idx="96">
                <c:v>-7.1430250058749998</c:v>
              </c:pt>
              <c:pt idx="97">
                <c:v>-7.4308607417638877</c:v>
              </c:pt>
              <c:pt idx="98">
                <c:v>-8.6120845658638885</c:v>
              </c:pt>
              <c:pt idx="99">
                <c:v>-12.062921488963887</c:v>
              </c:pt>
              <c:pt idx="100">
                <c:v>-15.057781314741668</c:v>
              </c:pt>
              <c:pt idx="101">
                <c:v>-16.717723643097226</c:v>
              </c:pt>
              <c:pt idx="102">
                <c:v>-18.222909539397222</c:v>
              </c:pt>
              <c:pt idx="103">
                <c:v>-18.616552467730557</c:v>
              </c:pt>
              <c:pt idx="104">
                <c:v>-19.352326724630554</c:v>
              </c:pt>
              <c:pt idx="105">
                <c:v>-19.083054035941668</c:v>
              </c:pt>
              <c:pt idx="106">
                <c:v>-20.808185545130556</c:v>
              </c:pt>
              <c:pt idx="107">
                <c:v>-22.002079856241668</c:v>
              </c:pt>
              <c:pt idx="108">
                <c:v>-22.290612846841668</c:v>
              </c:pt>
              <c:pt idx="109">
                <c:v>-21.22751659304167</c:v>
              </c:pt>
              <c:pt idx="110">
                <c:v>-20.389666320986112</c:v>
              </c:pt>
              <c:pt idx="111">
                <c:v>-19.696579765597221</c:v>
              </c:pt>
              <c:pt idx="112">
                <c:v>-20.414741937386111</c:v>
              </c:pt>
              <c:pt idx="113">
                <c:v>-20.165613871575001</c:v>
              </c:pt>
              <c:pt idx="114">
                <c:v>-20.391220368797221</c:v>
              </c:pt>
              <c:pt idx="115">
                <c:v>-19.730646610641667</c:v>
              </c:pt>
              <c:pt idx="116">
                <c:v>-20.446793041186112</c:v>
              </c:pt>
              <c:pt idx="117">
                <c:v>-20.894511136475</c:v>
              </c:pt>
              <c:pt idx="118">
                <c:v>-20.061795734230557</c:v>
              </c:pt>
              <c:pt idx="119">
                <c:v>-19.362799519075001</c:v>
              </c:pt>
              <c:pt idx="120">
                <c:v>-19.032020496752779</c:v>
              </c:pt>
              <c:pt idx="121">
                <c:v>-18.540320746697223</c:v>
              </c:pt>
              <c:pt idx="122">
                <c:v>-17.308850465386111</c:v>
              </c:pt>
              <c:pt idx="123">
                <c:v>-15.832652199897224</c:v>
              </c:pt>
              <c:pt idx="124">
                <c:v>-15.013251953519445</c:v>
              </c:pt>
              <c:pt idx="125">
                <c:v>-14.19445937305278</c:v>
              </c:pt>
              <c:pt idx="126">
                <c:v>-12.861469276075001</c:v>
              </c:pt>
              <c:pt idx="127">
                <c:v>-11.491591173763888</c:v>
              </c:pt>
              <c:pt idx="128">
                <c:v>-9.4267615053083347</c:v>
              </c:pt>
              <c:pt idx="129">
                <c:v>-7.580368298152778</c:v>
              </c:pt>
              <c:pt idx="130">
                <c:v>-5.4003420574527787</c:v>
              </c:pt>
              <c:pt idx="131">
                <c:v>-3.6165939753305558</c:v>
              </c:pt>
              <c:pt idx="132">
                <c:v>-2.9460077205638893</c:v>
              </c:pt>
              <c:pt idx="133">
                <c:v>-1.9029869297194446</c:v>
              </c:pt>
              <c:pt idx="134">
                <c:v>-1.4023309788416671</c:v>
              </c:pt>
              <c:pt idx="135">
                <c:v>-0.70060604557500039</c:v>
              </c:pt>
              <c:pt idx="136">
                <c:v>-0.80024565320833385</c:v>
              </c:pt>
              <c:pt idx="137">
                <c:v>-1.0484476057527781</c:v>
              </c:pt>
              <c:pt idx="138">
                <c:v>-1.2446544807972224</c:v>
              </c:pt>
              <c:pt idx="139">
                <c:v>-1.5847239706972225</c:v>
              </c:pt>
              <c:pt idx="140">
                <c:v>-1.6531773584194449</c:v>
              </c:pt>
              <c:pt idx="141">
                <c:v>-1.1087600595750005</c:v>
              </c:pt>
              <c:pt idx="142">
                <c:v>-0.94889547777500038</c:v>
              </c:pt>
              <c:pt idx="143">
                <c:v>-1.3473069335972225</c:v>
              </c:pt>
              <c:pt idx="144">
                <c:v>-0.98694572455277807</c:v>
              </c:pt>
              <c:pt idx="145">
                <c:v>-0.91988203605277807</c:v>
              </c:pt>
              <c:pt idx="146">
                <c:v>0.18653917296944411</c:v>
              </c:pt>
              <c:pt idx="147">
                <c:v>4.1398451180555206E-2</c:v>
              </c:pt>
              <c:pt idx="148">
                <c:v>0.93433422011296285</c:v>
              </c:pt>
              <c:pt idx="149">
                <c:v>0.99298515864537018</c:v>
              </c:pt>
              <c:pt idx="150">
                <c:v>1.3099548704555553</c:v>
              </c:pt>
              <c:pt idx="151">
                <c:v>1.3328277663555552</c:v>
              </c:pt>
              <c:pt idx="152">
                <c:v>1.5183312043555552</c:v>
              </c:pt>
              <c:pt idx="153">
                <c:v>1.2557149571666666</c:v>
              </c:pt>
              <c:pt idx="154">
                <c:v>0.52667244098888877</c:v>
              </c:pt>
              <c:pt idx="155">
                <c:v>0.38379489531111105</c:v>
              </c:pt>
              <c:pt idx="156">
                <c:v>-0.30764528276666669</c:v>
              </c:pt>
              <c:pt idx="157">
                <c:v>-0.21301830933333329</c:v>
              </c:pt>
              <c:pt idx="158">
                <c:v>-0.50857276448888888</c:v>
              </c:pt>
              <c:pt idx="159">
                <c:v>0.69964303446666654</c:v>
              </c:pt>
              <c:pt idx="160">
                <c:v>1.7722335223999999</c:v>
              </c:pt>
              <c:pt idx="161">
                <c:v>3.4020633576333332</c:v>
              </c:pt>
              <c:pt idx="162">
                <c:v>5.0064920025333342</c:v>
              </c:pt>
              <c:pt idx="163">
                <c:v>6.4021945862222225</c:v>
              </c:pt>
              <c:pt idx="164">
                <c:v>6.9199882443444451</c:v>
              </c:pt>
              <c:pt idx="165">
                <c:v>6.7846826247444438</c:v>
              </c:pt>
              <c:pt idx="166">
                <c:v>6.4000293378888884</c:v>
              </c:pt>
              <c:pt idx="167">
                <c:v>6.1850416658888889</c:v>
              </c:pt>
            </c:numLit>
          </c:val>
          <c:smooth val="0"/>
        </c:ser>
        <c:ser>
          <c:idx val="3"/>
          <c:order val="3"/>
          <c:tx>
            <c:v>servicos</c:v>
          </c:tx>
          <c:spPr>
            <a:ln w="25400">
              <a:solidFill>
                <a:srgbClr val="333333"/>
              </a:solidFill>
              <a:prstDash val="solid"/>
            </a:ln>
          </c:spPr>
          <c:marker>
            <c:symbol val="none"/>
          </c:marker>
          <c:dLbls>
            <c:dLbl>
              <c:idx val="20"/>
              <c:layout>
                <c:manualLayout>
                  <c:x val="0.47757265281598837"/>
                  <c:y val="0.24599046086981277"/>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-0.15305938255555449</c:v>
              </c:pt>
              <c:pt idx="1">
                <c:v>0.97538264077777814</c:v>
              </c:pt>
              <c:pt idx="2">
                <c:v>-3.3579720401111111</c:v>
              </c:pt>
              <c:pt idx="3">
                <c:v>-6.6343832871111106</c:v>
              </c:pt>
              <c:pt idx="4">
                <c:v>-10.575769929555555</c:v>
              </c:pt>
              <c:pt idx="5">
                <c:v>-9.3808905254444461</c:v>
              </c:pt>
              <c:pt idx="6">
                <c:v>-8.4664153227777774</c:v>
              </c:pt>
              <c:pt idx="7">
                <c:v>-4.5943965047777766</c:v>
              </c:pt>
              <c:pt idx="8">
                <c:v>-6.7039556228888868</c:v>
              </c:pt>
              <c:pt idx="9">
                <c:v>-4.2157190888888865</c:v>
              </c:pt>
              <c:pt idx="10">
                <c:v>-3.6357526843333314</c:v>
              </c:pt>
              <c:pt idx="11">
                <c:v>0.654739859222224</c:v>
              </c:pt>
              <c:pt idx="12">
                <c:v>-0.26680649688888713</c:v>
              </c:pt>
              <c:pt idx="13">
                <c:v>5.9800998666667292E-2</c:v>
              </c:pt>
              <c:pt idx="14">
                <c:v>3.0826646536666673</c:v>
              </c:pt>
              <c:pt idx="15">
                <c:v>8.8783505541111118</c:v>
              </c:pt>
              <c:pt idx="16">
                <c:v>12.197804580777779</c:v>
              </c:pt>
              <c:pt idx="17">
                <c:v>11.628678126111112</c:v>
              </c:pt>
              <c:pt idx="18">
                <c:v>8.4960106275555578</c:v>
              </c:pt>
              <c:pt idx="19">
                <c:v>8.4457966240000015</c:v>
              </c:pt>
              <c:pt idx="20">
                <c:v>6.9133408803333358</c:v>
              </c:pt>
              <c:pt idx="21">
                <c:v>5.5117380342222235</c:v>
              </c:pt>
              <c:pt idx="22">
                <c:v>4.3216851586666687</c:v>
              </c:pt>
              <c:pt idx="23">
                <c:v>3.820281715111113</c:v>
              </c:pt>
              <c:pt idx="24">
                <c:v>2.908202685666669</c:v>
              </c:pt>
              <c:pt idx="25">
                <c:v>2.4268356445555566</c:v>
              </c:pt>
              <c:pt idx="26">
                <c:v>1.6334798455555559</c:v>
              </c:pt>
              <c:pt idx="27">
                <c:v>1.0515681832222217</c:v>
              </c:pt>
              <c:pt idx="28">
                <c:v>-0.31867788588888835</c:v>
              </c:pt>
              <c:pt idx="29">
                <c:v>-0.24358005988888864</c:v>
              </c:pt>
              <c:pt idx="30">
                <c:v>-0.77037191177777709</c:v>
              </c:pt>
              <c:pt idx="31">
                <c:v>-0.13252980755555477</c:v>
              </c:pt>
              <c:pt idx="32">
                <c:v>-1.2917100999998691E-2</c:v>
              </c:pt>
              <c:pt idx="33">
                <c:v>0.60385824966666812</c:v>
              </c:pt>
              <c:pt idx="34">
                <c:v>-1.5138254976666656</c:v>
              </c:pt>
              <c:pt idx="35">
                <c:v>0.81215631377777842</c:v>
              </c:pt>
              <c:pt idx="36">
                <c:v>0.74760994877777842</c:v>
              </c:pt>
              <c:pt idx="37">
                <c:v>2.2965097293333341</c:v>
              </c:pt>
              <c:pt idx="38">
                <c:v>9.8101490666667554E-2</c:v>
              </c:pt>
              <c:pt idx="39">
                <c:v>1.2519773128888902</c:v>
              </c:pt>
              <c:pt idx="40">
                <c:v>1.5515991395555568</c:v>
              </c:pt>
              <c:pt idx="41">
                <c:v>8.6420860374444448</c:v>
              </c:pt>
              <c:pt idx="42">
                <c:v>10.110155183666668</c:v>
              </c:pt>
              <c:pt idx="43">
                <c:v>8.8037128285555557</c:v>
              </c:pt>
              <c:pt idx="44">
                <c:v>3.9705533630000009</c:v>
              </c:pt>
              <c:pt idx="45">
                <c:v>5.4758612658888906</c:v>
              </c:pt>
              <c:pt idx="46">
                <c:v>7.778159713222224</c:v>
              </c:pt>
              <c:pt idx="47">
                <c:v>8.2149716943333342</c:v>
              </c:pt>
              <c:pt idx="48">
                <c:v>6.3553996196666693</c:v>
              </c:pt>
              <c:pt idx="49">
                <c:v>7.05759881577778</c:v>
              </c:pt>
              <c:pt idx="50">
                <c:v>7.2835619424444458</c:v>
              </c:pt>
              <c:pt idx="51">
                <c:v>9.7513089098888912</c:v>
              </c:pt>
              <c:pt idx="52">
                <c:v>10.190138090111112</c:v>
              </c:pt>
              <c:pt idx="53">
                <c:v>10.500308701222224</c:v>
              </c:pt>
              <c:pt idx="54">
                <c:v>9.2071437667777776</c:v>
              </c:pt>
              <c:pt idx="55">
                <c:v>9.6935251024444451</c:v>
              </c:pt>
              <c:pt idx="56">
                <c:v>10.435644479888891</c:v>
              </c:pt>
              <c:pt idx="57">
                <c:v>10.811449104333335</c:v>
              </c:pt>
              <c:pt idx="58">
                <c:v>12.215058563222223</c:v>
              </c:pt>
              <c:pt idx="59">
                <c:v>12.086207702333335</c:v>
              </c:pt>
              <c:pt idx="60">
                <c:v>12.859168985444448</c:v>
              </c:pt>
              <c:pt idx="61">
                <c:v>11.355664712666668</c:v>
              </c:pt>
              <c:pt idx="62">
                <c:v>11.296433359111115</c:v>
              </c:pt>
              <c:pt idx="63">
                <c:v>12.304346304444445</c:v>
              </c:pt>
              <c:pt idx="64">
                <c:v>12.108082739666669</c:v>
              </c:pt>
              <c:pt idx="65">
                <c:v>10.620893945666667</c:v>
              </c:pt>
              <c:pt idx="66">
                <c:v>7.043763943000001</c:v>
              </c:pt>
              <c:pt idx="67">
                <c:v>3.8238773007777787</c:v>
              </c:pt>
              <c:pt idx="68">
                <c:v>1.0285383350000012</c:v>
              </c:pt>
              <c:pt idx="69">
                <c:v>-2.1814654537777769</c:v>
              </c:pt>
              <c:pt idx="70">
                <c:v>-3.3783809672222218</c:v>
              </c:pt>
              <c:pt idx="71">
                <c:v>-3.2789629779999991</c:v>
              </c:pt>
              <c:pt idx="72">
                <c:v>-6.1250348645555555</c:v>
              </c:pt>
              <c:pt idx="73">
                <c:v>-11.942451697777779</c:v>
              </c:pt>
              <c:pt idx="74">
                <c:v>-17.433202311888888</c:v>
              </c:pt>
              <c:pt idx="75">
                <c:v>-19.083228075333334</c:v>
              </c:pt>
              <c:pt idx="76">
                <c:v>-18.089759934074078</c:v>
              </c:pt>
              <c:pt idx="77">
                <c:v>-16.579501319592591</c:v>
              </c:pt>
              <c:pt idx="78">
                <c:v>-13.480894312777778</c:v>
              </c:pt>
              <c:pt idx="79">
                <c:v>-8.4828460465555544</c:v>
              </c:pt>
              <c:pt idx="80">
                <c:v>-5.7336305536666652</c:v>
              </c:pt>
              <c:pt idx="81">
                <c:v>-3.4641078559999996</c:v>
              </c:pt>
              <c:pt idx="82">
                <c:v>-3.3494231412222217</c:v>
              </c:pt>
              <c:pt idx="83">
                <c:v>-2.372352092555555</c:v>
              </c:pt>
              <c:pt idx="84">
                <c:v>-1.0723471672222216</c:v>
              </c:pt>
              <c:pt idx="85">
                <c:v>-1.3662341731111107</c:v>
              </c:pt>
              <c:pt idx="86">
                <c:v>-0.49255114766666624</c:v>
              </c:pt>
              <c:pt idx="87">
                <c:v>-1.2986761369999995</c:v>
              </c:pt>
              <c:pt idx="88">
                <c:v>-0.99666455066666637</c:v>
              </c:pt>
              <c:pt idx="89">
                <c:v>-2.4127649386666667</c:v>
              </c:pt>
              <c:pt idx="90">
                <c:v>-2.2446220108888886</c:v>
              </c:pt>
              <c:pt idx="91">
                <c:v>-3.8423176372222216</c:v>
              </c:pt>
              <c:pt idx="92">
                <c:v>-3.257573382888888</c:v>
              </c:pt>
              <c:pt idx="93">
                <c:v>-3.7735505248888876</c:v>
              </c:pt>
              <c:pt idx="94">
                <c:v>-2.2130369563333327</c:v>
              </c:pt>
              <c:pt idx="95">
                <c:v>-2.7716326722222218</c:v>
              </c:pt>
              <c:pt idx="96">
                <c:v>-4.2652551814444442</c:v>
              </c:pt>
              <c:pt idx="97">
                <c:v>-4.2169086448888891</c:v>
              </c:pt>
              <c:pt idx="98">
                <c:v>-5.3472030789999998</c:v>
              </c:pt>
              <c:pt idx="99">
                <c:v>-5.6989138028888888</c:v>
              </c:pt>
              <c:pt idx="100">
                <c:v>-8.0045676318888876</c:v>
              </c:pt>
              <c:pt idx="101">
                <c:v>-8.3718164842222222</c:v>
              </c:pt>
              <c:pt idx="102">
                <c:v>-10.72225034488889</c:v>
              </c:pt>
              <c:pt idx="103">
                <c:v>-13.158449191000001</c:v>
              </c:pt>
              <c:pt idx="104">
                <c:v>-16.098013672888886</c:v>
              </c:pt>
              <c:pt idx="105">
                <c:v>-17.033052740222221</c:v>
              </c:pt>
              <c:pt idx="106">
                <c:v>-18.978764272999999</c:v>
              </c:pt>
              <c:pt idx="107">
                <c:v>-20.748560573555554</c:v>
              </c:pt>
              <c:pt idx="108">
                <c:v>-22.481038227777777</c:v>
              </c:pt>
              <c:pt idx="109">
                <c:v>-22.601336362000001</c:v>
              </c:pt>
              <c:pt idx="110">
                <c:v>-23.084025898222222</c:v>
              </c:pt>
              <c:pt idx="111">
                <c:v>-23.25132453911111</c:v>
              </c:pt>
              <c:pt idx="112">
                <c:v>-23.078222522111108</c:v>
              </c:pt>
              <c:pt idx="113">
                <c:v>-24.231953610333335</c:v>
              </c:pt>
              <c:pt idx="114">
                <c:v>-25.34926698833333</c:v>
              </c:pt>
              <c:pt idx="115">
                <c:v>-25.084241294333335</c:v>
              </c:pt>
              <c:pt idx="116">
                <c:v>-24.767705819555555</c:v>
              </c:pt>
              <c:pt idx="117">
                <c:v>-26.382949689777778</c:v>
              </c:pt>
              <c:pt idx="118">
                <c:v>-28.177066393777778</c:v>
              </c:pt>
              <c:pt idx="119">
                <c:v>-27.748381849111112</c:v>
              </c:pt>
              <c:pt idx="120">
                <c:v>-25.525917322666668</c:v>
              </c:pt>
              <c:pt idx="121">
                <c:v>-24.092487944555554</c:v>
              </c:pt>
              <c:pt idx="122">
                <c:v>-22.763204937888887</c:v>
              </c:pt>
              <c:pt idx="123">
                <c:v>-22.085315178111113</c:v>
              </c:pt>
              <c:pt idx="124">
                <c:v>-21.508599490666668</c:v>
              </c:pt>
              <c:pt idx="125">
                <c:v>-20.853838454444446</c:v>
              </c:pt>
              <c:pt idx="126">
                <c:v>-18.981562110777777</c:v>
              </c:pt>
              <c:pt idx="127">
                <c:v>-16.634905187555557</c:v>
              </c:pt>
              <c:pt idx="128">
                <c:v>-14.085063403333331</c:v>
              </c:pt>
              <c:pt idx="129">
                <c:v>-11.010537524777776</c:v>
              </c:pt>
              <c:pt idx="130">
                <c:v>-8.1513646664444437</c:v>
              </c:pt>
              <c:pt idx="131">
                <c:v>-4.8557730817777776</c:v>
              </c:pt>
              <c:pt idx="132">
                <c:v>-1.8988653387777772</c:v>
              </c:pt>
              <c:pt idx="133">
                <c:v>0.14073662900000053</c:v>
              </c:pt>
              <c:pt idx="134">
                <c:v>2.1215196200000004</c:v>
              </c:pt>
              <c:pt idx="135">
                <c:v>1.791702099666667</c:v>
              </c:pt>
              <c:pt idx="136">
                <c:v>3.0018851516666678</c:v>
              </c:pt>
              <c:pt idx="137">
                <c:v>3.5881876664444454</c:v>
              </c:pt>
              <c:pt idx="138">
                <c:v>5.980296432666667</c:v>
              </c:pt>
              <c:pt idx="139">
                <c:v>6.5961978300000013</c:v>
              </c:pt>
              <c:pt idx="140">
                <c:v>6.138155972222223</c:v>
              </c:pt>
              <c:pt idx="141">
                <c:v>6.0453619381111112</c:v>
              </c:pt>
              <c:pt idx="142">
                <c:v>5.279782651444445</c:v>
              </c:pt>
              <c:pt idx="143">
                <c:v>5.7837514246666677</c:v>
              </c:pt>
              <c:pt idx="144">
                <c:v>5.875094961777779</c:v>
              </c:pt>
              <c:pt idx="145">
                <c:v>6.1079209135555566</c:v>
              </c:pt>
              <c:pt idx="146">
                <c:v>6.0482387292222235</c:v>
              </c:pt>
              <c:pt idx="147">
                <c:v>7.7560544845555563</c:v>
              </c:pt>
              <c:pt idx="148">
                <c:v>9.2293017836666689</c:v>
              </c:pt>
              <c:pt idx="149">
                <c:v>10.721493548666666</c:v>
              </c:pt>
              <c:pt idx="150">
                <c:v>10.299208877333335</c:v>
              </c:pt>
              <c:pt idx="151">
                <c:v>10.582337600666667</c:v>
              </c:pt>
              <c:pt idx="152">
                <c:v>10.037158844333334</c:v>
              </c:pt>
              <c:pt idx="153">
                <c:v>9.0281058567777777</c:v>
              </c:pt>
              <c:pt idx="154">
                <c:v>8.2216205507777786</c:v>
              </c:pt>
              <c:pt idx="155">
                <c:v>6.8173745482222223</c:v>
              </c:pt>
              <c:pt idx="156">
                <c:v>5.8742971318888886</c:v>
              </c:pt>
              <c:pt idx="157">
                <c:v>5.2055587148888893</c:v>
              </c:pt>
              <c:pt idx="158">
                <c:v>5.9322632686666665</c:v>
              </c:pt>
              <c:pt idx="159">
                <c:v>8.5621117784444447</c:v>
              </c:pt>
              <c:pt idx="160">
                <c:v>7.745382525666666</c:v>
              </c:pt>
              <c:pt idx="161">
                <c:v>7.5636415947777769</c:v>
              </c:pt>
              <c:pt idx="162">
                <c:v>5.7219812668888892</c:v>
              </c:pt>
              <c:pt idx="163">
                <c:v>7.896726457333334</c:v>
              </c:pt>
              <c:pt idx="164">
                <c:v>8.4538619703333353</c:v>
              </c:pt>
              <c:pt idx="165">
                <c:v>8.2845531951111102</c:v>
              </c:pt>
              <c:pt idx="166">
                <c:v>6.9159763183333327</c:v>
              </c:pt>
              <c:pt idx="167">
                <c:v>7.0302710333333325</c:v>
              </c:pt>
            </c:numLit>
          </c:val>
          <c:smooth val="0"/>
        </c:ser>
        <c:dLbls>
          <c:showLegendKey val="0"/>
          <c:showVal val="0"/>
          <c:showCatName val="0"/>
          <c:showSerName val="0"/>
          <c:showPercent val="0"/>
          <c:showBubbleSize val="0"/>
        </c:dLbls>
        <c:marker val="1"/>
        <c:smooth val="0"/>
        <c:axId val="185145984"/>
        <c:axId val="185160064"/>
      </c:lineChart>
      <c:catAx>
        <c:axId val="1851459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160064"/>
        <c:crosses val="autoZero"/>
        <c:auto val="1"/>
        <c:lblAlgn val="ctr"/>
        <c:lblOffset val="100"/>
        <c:tickLblSkip val="6"/>
        <c:tickMarkSkip val="1"/>
        <c:noMultiLvlLbl val="0"/>
      </c:catAx>
      <c:valAx>
        <c:axId val="185160064"/>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14598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9129179849497681"/>
                  <c:y val="-0.16844521553450095"/>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0.000</c:formatCode>
              <c:ptCount val="168"/>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numLit>
          </c:val>
          <c:smooth val="0"/>
        </c:ser>
        <c:dLbls>
          <c:showLegendKey val="0"/>
          <c:showVal val="0"/>
          <c:showCatName val="0"/>
          <c:showSerName val="0"/>
          <c:showPercent val="0"/>
          <c:showBubbleSize val="0"/>
        </c:dLbls>
        <c:marker val="1"/>
        <c:smooth val="0"/>
        <c:axId val="185218176"/>
        <c:axId val="185219712"/>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6909833400734282"/>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57"/>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strLit>
          </c:cat>
          <c:val>
            <c:numLit>
              <c:formatCode>0.0</c:formatCode>
              <c:ptCount val="168"/>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numLit>
          </c:val>
          <c:smooth val="0"/>
        </c:ser>
        <c:dLbls>
          <c:showLegendKey val="0"/>
          <c:showVal val="0"/>
          <c:showCatName val="0"/>
          <c:showSerName val="0"/>
          <c:showPercent val="0"/>
          <c:showBubbleSize val="0"/>
        </c:dLbls>
        <c:marker val="1"/>
        <c:smooth val="0"/>
        <c:axId val="185233792"/>
        <c:axId val="185235328"/>
      </c:lineChart>
      <c:catAx>
        <c:axId val="185218176"/>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219712"/>
        <c:crosses val="autoZero"/>
        <c:auto val="1"/>
        <c:lblAlgn val="ctr"/>
        <c:lblOffset val="100"/>
        <c:tickLblSkip val="1"/>
        <c:tickMarkSkip val="1"/>
        <c:noMultiLvlLbl val="0"/>
      </c:catAx>
      <c:valAx>
        <c:axId val="185219712"/>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218176"/>
        <c:crosses val="autoZero"/>
        <c:crossBetween val="between"/>
        <c:majorUnit val="100"/>
        <c:minorUnit val="100"/>
      </c:valAx>
      <c:catAx>
        <c:axId val="185233792"/>
        <c:scaling>
          <c:orientation val="minMax"/>
        </c:scaling>
        <c:delete val="1"/>
        <c:axPos val="b"/>
        <c:numFmt formatCode="0.0" sourceLinked="1"/>
        <c:majorTickMark val="out"/>
        <c:minorTickMark val="none"/>
        <c:tickLblPos val="none"/>
        <c:crossAx val="185235328"/>
        <c:crosses val="autoZero"/>
        <c:auto val="1"/>
        <c:lblAlgn val="ctr"/>
        <c:lblOffset val="100"/>
        <c:noMultiLvlLbl val="0"/>
      </c:catAx>
      <c:valAx>
        <c:axId val="185235328"/>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18523379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53378551085369652"/>
                  <c:y val="-6.8464134290905948E-2"/>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numLit>
          </c:val>
          <c:smooth val="0"/>
        </c:ser>
        <c:ser>
          <c:idx val="1"/>
          <c:order val="1"/>
          <c:tx>
            <c:v>construcao</c:v>
          </c:tx>
          <c:spPr>
            <a:ln w="25400">
              <a:solidFill>
                <a:schemeClr val="tx2"/>
              </a:solidFill>
              <a:prstDash val="solid"/>
            </a:ln>
          </c:spPr>
          <c:marker>
            <c:symbol val="none"/>
          </c:marker>
          <c:dLbls>
            <c:dLbl>
              <c:idx val="3"/>
              <c:layout>
                <c:manualLayout>
                  <c:x val="0.38161740420745277"/>
                  <c:y val="0.16450866718583254"/>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numLit>
          </c:val>
          <c:smooth val="0"/>
        </c:ser>
        <c:ser>
          <c:idx val="2"/>
          <c:order val="2"/>
          <c:tx>
            <c:v>comercio</c:v>
          </c:tx>
          <c:spPr>
            <a:ln w="38100">
              <a:solidFill>
                <a:schemeClr val="accent2"/>
              </a:solidFill>
              <a:prstDash val="solid"/>
            </a:ln>
          </c:spPr>
          <c:marker>
            <c:symbol val="none"/>
          </c:marker>
          <c:dLbls>
            <c:dLbl>
              <c:idx val="21"/>
              <c:layout>
                <c:manualLayout>
                  <c:x val="0.4301870776791199"/>
                  <c:y val="0.23694615096189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numLit>
          </c:val>
          <c:smooth val="0"/>
        </c:ser>
        <c:ser>
          <c:idx val="3"/>
          <c:order val="3"/>
          <c:tx>
            <c:v>servicos</c:v>
          </c:tx>
          <c:spPr>
            <a:ln w="25400">
              <a:solidFill>
                <a:srgbClr val="333333"/>
              </a:solidFill>
              <a:prstDash val="solid"/>
            </a:ln>
          </c:spPr>
          <c:marker>
            <c:symbol val="none"/>
          </c:marker>
          <c:dLbls>
            <c:dLbl>
              <c:idx val="20"/>
              <c:layout>
                <c:manualLayout>
                  <c:x val="0.11421646762239826"/>
                  <c:y val="0.2009073865766779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 </c:v>
              </c:pt>
              <c:pt idx="169">
                <c:v> </c:v>
              </c:pt>
              <c:pt idx="170">
                <c:v> </c:v>
              </c:pt>
              <c:pt idx="171">
                <c:v> </c:v>
              </c:pt>
              <c:pt idx="172">
                <c:v> </c:v>
              </c:pt>
              <c:pt idx="173">
                <c:v> </c:v>
              </c:pt>
              <c:pt idx="174">
                <c:v> </c:v>
              </c:pt>
              <c:pt idx="175">
                <c:v> </c:v>
              </c:pt>
              <c:pt idx="176">
                <c:v> </c:v>
              </c:pt>
              <c:pt idx="177">
                <c:v> </c:v>
              </c:pt>
              <c:pt idx="178">
                <c:v> </c:v>
              </c:pt>
              <c:pt idx="179">
                <c:v> </c:v>
              </c:pt>
              <c:pt idx="180">
                <c:v> </c:v>
              </c:pt>
            </c:strLit>
          </c:cat>
          <c:val>
            <c:numLit>
              <c:formatCode>0.0</c:formatCode>
              <c:ptCount val="168"/>
              <c:pt idx="0">
                <c:v>-16.016376869333332</c:v>
              </c:pt>
              <c:pt idx="1">
                <c:v>-14.174660754666666</c:v>
              </c:pt>
              <c:pt idx="2">
                <c:v>-16.303847729666668</c:v>
              </c:pt>
              <c:pt idx="3">
                <c:v>-21.544938962999996</c:v>
              </c:pt>
              <c:pt idx="4">
                <c:v>-24.122387138333334</c:v>
              </c:pt>
              <c:pt idx="5">
                <c:v>-25.199872385666666</c:v>
              </c:pt>
              <c:pt idx="6">
                <c:v>-17.292828426</c:v>
              </c:pt>
              <c:pt idx="7">
                <c:v>-17.347122313666663</c:v>
              </c:pt>
              <c:pt idx="8">
                <c:v>-13.616486837666665</c:v>
              </c:pt>
              <c:pt idx="9">
                <c:v>-13.302226210333332</c:v>
              </c:pt>
              <c:pt idx="10">
                <c:v>-10.996405345666668</c:v>
              </c:pt>
              <c:pt idx="11">
                <c:v>-12.475131091</c:v>
              </c:pt>
              <c:pt idx="12">
                <c:v>-13.203672558333331</c:v>
              </c:pt>
              <c:pt idx="13">
                <c:v>-14.827751629999996</c:v>
              </c:pt>
              <c:pt idx="14">
                <c:v>-11.449967592333332</c:v>
              </c:pt>
              <c:pt idx="15">
                <c:v>-12.790163307999999</c:v>
              </c:pt>
              <c:pt idx="16">
                <c:v>-9.9092232753333338</c:v>
              </c:pt>
              <c:pt idx="17">
                <c:v>-9.8904226840000007</c:v>
              </c:pt>
              <c:pt idx="18">
                <c:v>-4.9010320653333341</c:v>
              </c:pt>
              <c:pt idx="19">
                <c:v>-3.4059449443333336</c:v>
              </c:pt>
              <c:pt idx="20">
                <c:v>-3.6393319456666671</c:v>
              </c:pt>
              <c:pt idx="21">
                <c:v>-8.0422682019999989</c:v>
              </c:pt>
              <c:pt idx="22">
                <c:v>-8.1156683873333311</c:v>
              </c:pt>
              <c:pt idx="23">
                <c:v>-5.8046273663333317</c:v>
              </c:pt>
              <c:pt idx="24">
                <c:v>-0.54962763799999959</c:v>
              </c:pt>
              <c:pt idx="25">
                <c:v>1.2393340259999996</c:v>
              </c:pt>
              <c:pt idx="26">
                <c:v>1.400963972999999</c:v>
              </c:pt>
              <c:pt idx="27">
                <c:v>0.14309237499999972</c:v>
              </c:pt>
              <c:pt idx="28">
                <c:v>-3.5349890830000006</c:v>
              </c:pt>
              <c:pt idx="29">
                <c:v>-9.3396816526666644</c:v>
              </c:pt>
              <c:pt idx="30">
                <c:v>-13.425272105666664</c:v>
              </c:pt>
              <c:pt idx="31">
                <c:v>-14.008807951</c:v>
              </c:pt>
              <c:pt idx="32">
                <c:v>-10.008108992666667</c:v>
              </c:pt>
              <c:pt idx="33">
                <c:v>-7.7471351486666657</c:v>
              </c:pt>
              <c:pt idx="34">
                <c:v>-7.055066801999998</c:v>
              </c:pt>
              <c:pt idx="35">
                <c:v>-4.5404260786666653</c:v>
              </c:pt>
              <c:pt idx="36">
                <c:v>-5.0472666013333329</c:v>
              </c:pt>
              <c:pt idx="37">
                <c:v>-5.9546142906666679</c:v>
              </c:pt>
              <c:pt idx="38">
                <c:v>-10.286709699000001</c:v>
              </c:pt>
              <c:pt idx="39">
                <c:v>-8.7879518326666659</c:v>
              </c:pt>
              <c:pt idx="40">
                <c:v>-5.2194589433333345</c:v>
              </c:pt>
              <c:pt idx="41">
                <c:v>-1.9798181506666674</c:v>
              </c:pt>
              <c:pt idx="42">
                <c:v>-1.8418923960000004</c:v>
              </c:pt>
              <c:pt idx="43">
                <c:v>-4.0271400496666665</c:v>
              </c:pt>
              <c:pt idx="44">
                <c:v>-7.855960163999999</c:v>
              </c:pt>
              <c:pt idx="45">
                <c:v>-10.552612018666666</c:v>
              </c:pt>
              <c:pt idx="46">
                <c:v>-11.050716439666667</c:v>
              </c:pt>
              <c:pt idx="47">
                <c:v>-11.057651480666669</c:v>
              </c:pt>
              <c:pt idx="48">
                <c:v>-10.863142847333334</c:v>
              </c:pt>
              <c:pt idx="49">
                <c:v>-6.9240618036666675</c:v>
              </c:pt>
              <c:pt idx="50">
                <c:v>-6.0358799490000008</c:v>
              </c:pt>
              <c:pt idx="51">
                <c:v>-6.5909712903333331</c:v>
              </c:pt>
              <c:pt idx="52">
                <c:v>-10.925792713333331</c:v>
              </c:pt>
              <c:pt idx="53">
                <c:v>-13.793384204666665</c:v>
              </c:pt>
              <c:pt idx="54">
                <c:v>-13.798110927333333</c:v>
              </c:pt>
              <c:pt idx="55">
                <c:v>-10.840179011999998</c:v>
              </c:pt>
              <c:pt idx="56">
                <c:v>-6.8066718929999999</c:v>
              </c:pt>
              <c:pt idx="57">
                <c:v>-4.6457174949999986</c:v>
              </c:pt>
              <c:pt idx="58">
                <c:v>-6.5381893103333324</c:v>
              </c:pt>
              <c:pt idx="59">
                <c:v>-6.6771424109999984</c:v>
              </c:pt>
              <c:pt idx="60">
                <c:v>-6.0199418946666654</c:v>
              </c:pt>
              <c:pt idx="61">
                <c:v>-5.575325434999999</c:v>
              </c:pt>
              <c:pt idx="62">
                <c:v>-5.6229730606666664</c:v>
              </c:pt>
              <c:pt idx="63">
                <c:v>-3.7647028019999991</c:v>
              </c:pt>
              <c:pt idx="64">
                <c:v>-4.8301849749999999</c:v>
              </c:pt>
              <c:pt idx="65">
                <c:v>-2.4317183893333332</c:v>
              </c:pt>
              <c:pt idx="66">
                <c:v>-6.1688286989999996</c:v>
              </c:pt>
              <c:pt idx="67">
                <c:v>-7.5542070473333327</c:v>
              </c:pt>
              <c:pt idx="68">
                <c:v>-8.0388007749999986</c:v>
              </c:pt>
              <c:pt idx="69">
                <c:v>-9.8166039626666635</c:v>
              </c:pt>
              <c:pt idx="70">
                <c:v>-9.5760480369999996</c:v>
              </c:pt>
              <c:pt idx="71">
                <c:v>-12.064980301666665</c:v>
              </c:pt>
              <c:pt idx="72">
                <c:v>-11.131399070666667</c:v>
              </c:pt>
              <c:pt idx="73">
                <c:v>-10.831735255333333</c:v>
              </c:pt>
              <c:pt idx="74">
                <c:v>-11.917774348</c:v>
              </c:pt>
              <c:pt idx="75">
                <c:v>-9.3331666779999995</c:v>
              </c:pt>
              <c:pt idx="76">
                <c:v>-7.2031906715555563</c:v>
              </c:pt>
              <c:pt idx="77">
                <c:v>-4.4973416214444439</c:v>
              </c:pt>
              <c:pt idx="78">
                <c:v>-3.4744103443333327</c:v>
              </c:pt>
              <c:pt idx="79">
                <c:v>-2.0876649416666662</c:v>
              </c:pt>
              <c:pt idx="80">
                <c:v>-1.6512534483333328</c:v>
              </c:pt>
              <c:pt idx="81">
                <c:v>0.19671659466666705</c:v>
              </c:pt>
              <c:pt idx="82">
                <c:v>0.66594687733333391</c:v>
              </c:pt>
              <c:pt idx="83">
                <c:v>1.1335159680000002</c:v>
              </c:pt>
              <c:pt idx="84">
                <c:v>5.3229310333333522E-2</c:v>
              </c:pt>
              <c:pt idx="85">
                <c:v>-0.45742249166666632</c:v>
              </c:pt>
              <c:pt idx="86">
                <c:v>0.32745879766666675</c:v>
              </c:pt>
              <c:pt idx="87">
                <c:v>-0.88569797866666666</c:v>
              </c:pt>
              <c:pt idx="88">
                <c:v>-1.2455331943333334</c:v>
              </c:pt>
              <c:pt idx="89">
                <c:v>-3.1784117036666664</c:v>
              </c:pt>
              <c:pt idx="90">
                <c:v>-2.5131325219999998</c:v>
              </c:pt>
              <c:pt idx="91">
                <c:v>-2.3768481243333333</c:v>
              </c:pt>
              <c:pt idx="92">
                <c:v>-0.89116809999999969</c:v>
              </c:pt>
              <c:pt idx="93">
                <c:v>-0.47542762499999958</c:v>
              </c:pt>
              <c:pt idx="94">
                <c:v>-0.34726796033333329</c:v>
              </c:pt>
              <c:pt idx="95">
                <c:v>-0.97722660633333325</c:v>
              </c:pt>
              <c:pt idx="96">
                <c:v>-4.0621900233333337</c:v>
              </c:pt>
              <c:pt idx="97">
                <c:v>-6.0963802296666669</c:v>
              </c:pt>
              <c:pt idx="98">
                <c:v>-8.327504999666667</c:v>
              </c:pt>
              <c:pt idx="99">
                <c:v>-9.1521214906666657</c:v>
              </c:pt>
              <c:pt idx="100">
                <c:v>-9.7350490029999985</c:v>
              </c:pt>
              <c:pt idx="101">
                <c:v>-9.4590965903333313</c:v>
              </c:pt>
              <c:pt idx="102">
                <c:v>-8.6253920216666646</c:v>
              </c:pt>
              <c:pt idx="103">
                <c:v>-8.8599030709999997</c:v>
              </c:pt>
              <c:pt idx="104">
                <c:v>-9.6472889283333334</c:v>
              </c:pt>
              <c:pt idx="105">
                <c:v>-10.962583747666669</c:v>
              </c:pt>
              <c:pt idx="106">
                <c:v>-11.961236380666668</c:v>
              </c:pt>
              <c:pt idx="107">
                <c:v>-13.253267961333334</c:v>
              </c:pt>
              <c:pt idx="108">
                <c:v>-12.779405271666667</c:v>
              </c:pt>
              <c:pt idx="109">
                <c:v>-12.101980585666666</c:v>
              </c:pt>
              <c:pt idx="110">
                <c:v>-10.976223816000001</c:v>
              </c:pt>
              <c:pt idx="111">
                <c:v>-10.662043963666667</c:v>
              </c:pt>
              <c:pt idx="112">
                <c:v>-11.956103186333332</c:v>
              </c:pt>
              <c:pt idx="113">
                <c:v>-11.828266161999998</c:v>
              </c:pt>
              <c:pt idx="114">
                <c:v>-11.237878127333333</c:v>
              </c:pt>
              <c:pt idx="115">
                <c:v>-9.6630559750000007</c:v>
              </c:pt>
              <c:pt idx="116">
                <c:v>-10.537799482666669</c:v>
              </c:pt>
              <c:pt idx="117">
                <c:v>-10.892339765333334</c:v>
              </c:pt>
              <c:pt idx="118">
                <c:v>-12.271841129666667</c:v>
              </c:pt>
              <c:pt idx="119">
                <c:v>-12.414222387999999</c:v>
              </c:pt>
              <c:pt idx="120">
                <c:v>-13.812411284333331</c:v>
              </c:pt>
              <c:pt idx="121">
                <c:v>-13.405849638666666</c:v>
              </c:pt>
              <c:pt idx="122">
                <c:v>-12.964194763333333</c:v>
              </c:pt>
              <c:pt idx="123">
                <c:v>-12.303161807333334</c:v>
              </c:pt>
              <c:pt idx="124">
                <c:v>-13.317371287999999</c:v>
              </c:pt>
              <c:pt idx="125">
                <c:v>-12.398752081333333</c:v>
              </c:pt>
              <c:pt idx="126">
                <c:v>-11.139412169333333</c:v>
              </c:pt>
              <c:pt idx="127">
                <c:v>-7.9542913539999995</c:v>
              </c:pt>
              <c:pt idx="128">
                <c:v>-6.9352083669999987</c:v>
              </c:pt>
              <c:pt idx="129">
                <c:v>-5.7880596866666663</c:v>
              </c:pt>
              <c:pt idx="130">
                <c:v>-5.261329685999999</c:v>
              </c:pt>
              <c:pt idx="131">
                <c:v>-4.0159312529999998</c:v>
              </c:pt>
              <c:pt idx="132">
                <c:v>-1.398372946333333</c:v>
              </c:pt>
              <c:pt idx="133">
                <c:v>0.40617212099999983</c:v>
              </c:pt>
              <c:pt idx="134">
                <c:v>1.1485362853333334</c:v>
              </c:pt>
              <c:pt idx="135">
                <c:v>0.6117735820000002</c:v>
              </c:pt>
              <c:pt idx="136">
                <c:v>0.55573735466666696</c:v>
              </c:pt>
              <c:pt idx="137">
                <c:v>0.65234632166666684</c:v>
              </c:pt>
              <c:pt idx="138">
                <c:v>-6.9622007333333194E-2</c:v>
              </c:pt>
              <c:pt idx="139">
                <c:v>-7.4455832000000013E-2</c:v>
              </c:pt>
              <c:pt idx="140">
                <c:v>0.57299463533333361</c:v>
              </c:pt>
              <c:pt idx="141">
                <c:v>1.0957077446666672</c:v>
              </c:pt>
              <c:pt idx="142">
                <c:v>3.118651863333334</c:v>
              </c:pt>
              <c:pt idx="143">
                <c:v>2.3611370516666677</c:v>
              </c:pt>
              <c:pt idx="144">
                <c:v>3.8433967576666674</c:v>
              </c:pt>
              <c:pt idx="145">
                <c:v>2.0876409233333337</c:v>
              </c:pt>
              <c:pt idx="146">
                <c:v>2.8064237713333338</c:v>
              </c:pt>
              <c:pt idx="147">
                <c:v>1.7028156160000005</c:v>
              </c:pt>
              <c:pt idx="148">
                <c:v>2.6532000348888896</c:v>
              </c:pt>
              <c:pt idx="149">
                <c:v>2.4450747737777783</c:v>
              </c:pt>
              <c:pt idx="150">
                <c:v>3.8285954409999996</c:v>
              </c:pt>
              <c:pt idx="151">
                <c:v>3.0099791606666666</c:v>
              </c:pt>
              <c:pt idx="152">
                <c:v>3.138964954</c:v>
              </c:pt>
              <c:pt idx="153">
                <c:v>2.3455802703333335</c:v>
              </c:pt>
              <c:pt idx="154">
                <c:v>2.9517395423333332</c:v>
              </c:pt>
              <c:pt idx="155">
                <c:v>3.7240526173333333</c:v>
              </c:pt>
              <c:pt idx="156">
                <c:v>3.4176264306666666</c:v>
              </c:pt>
              <c:pt idx="157">
                <c:v>4.2578350446666668</c:v>
              </c:pt>
              <c:pt idx="158">
                <c:v>3.5941094836666667</c:v>
              </c:pt>
              <c:pt idx="159">
                <c:v>3.8795319579999998</c:v>
              </c:pt>
              <c:pt idx="160">
                <c:v>-0.50301778899999972</c:v>
              </c:pt>
              <c:pt idx="161">
                <c:v>-0.14212509066666623</c:v>
              </c:pt>
              <c:pt idx="162">
                <c:v>-5.879620233333327E-2</c:v>
              </c:pt>
              <c:pt idx="163">
                <c:v>2.9014210089999999</c:v>
              </c:pt>
              <c:pt idx="164">
                <c:v>2.3308329410000002</c:v>
              </c:pt>
              <c:pt idx="165">
                <c:v>2.6500951769999999</c:v>
              </c:pt>
              <c:pt idx="166">
                <c:v>2.9054633253333333</c:v>
              </c:pt>
              <c:pt idx="167">
                <c:v>5.1868971673333331</c:v>
              </c:pt>
            </c:numLit>
          </c:val>
          <c:smooth val="0"/>
        </c:ser>
        <c:dLbls>
          <c:showLegendKey val="0"/>
          <c:showVal val="0"/>
          <c:showCatName val="0"/>
          <c:showSerName val="0"/>
          <c:showPercent val="0"/>
          <c:showBubbleSize val="0"/>
        </c:dLbls>
        <c:marker val="1"/>
        <c:smooth val="0"/>
        <c:axId val="185324288"/>
        <c:axId val="185325824"/>
      </c:lineChart>
      <c:catAx>
        <c:axId val="18532428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185325824"/>
        <c:crosses val="autoZero"/>
        <c:auto val="1"/>
        <c:lblAlgn val="ctr"/>
        <c:lblOffset val="100"/>
        <c:tickLblSkip val="1"/>
        <c:tickMarkSkip val="1"/>
        <c:noMultiLvlLbl val="0"/>
      </c:catAx>
      <c:valAx>
        <c:axId val="185325824"/>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532428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395347222222155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dez.</c:v>
                  </c:pt>
                  <c:pt idx="1">
                    <c:v>jan.</c:v>
                  </c:pt>
                  <c:pt idx="2">
                    <c:v>fev.</c:v>
                  </c:pt>
                  <c:pt idx="3">
                    <c:v>mar.</c:v>
                  </c:pt>
                  <c:pt idx="4">
                    <c:v>abr.</c:v>
                  </c:pt>
                  <c:pt idx="5">
                    <c:v>mai.</c:v>
                  </c:pt>
                  <c:pt idx="6">
                    <c:v>jun.</c:v>
                  </c:pt>
                  <c:pt idx="7">
                    <c:v>jul.</c:v>
                  </c:pt>
                  <c:pt idx="8">
                    <c:v>ago.</c:v>
                  </c:pt>
                  <c:pt idx="9">
                    <c:v>set.</c:v>
                  </c:pt>
                  <c:pt idx="10">
                    <c:v>out.</c:v>
                  </c:pt>
                  <c:pt idx="11">
                    <c:v>nov.</c:v>
                  </c:pt>
                  <c:pt idx="12">
                    <c:v>dez.</c:v>
                  </c:pt>
                </c:lvl>
                <c:lvl>
                  <c:pt idx="0">
                    <c:v>2015</c:v>
                  </c:pt>
                  <c:pt idx="1">
                    <c:v>2016</c:v>
                  </c:pt>
                </c:lvl>
              </c:multiLvlStrCache>
            </c:multiLvlStrRef>
          </c:cat>
          <c:val>
            <c:numRef>
              <c:f>'9lay_off'!$E$15:$Q$15</c:f>
              <c:numCache>
                <c:formatCode>#,##0</c:formatCode>
                <c:ptCount val="13"/>
                <c:pt idx="0">
                  <c:v>1614</c:v>
                </c:pt>
                <c:pt idx="1">
                  <c:v>1428</c:v>
                </c:pt>
                <c:pt idx="2">
                  <c:v>1549</c:v>
                </c:pt>
                <c:pt idx="3">
                  <c:v>1313</c:v>
                </c:pt>
                <c:pt idx="4">
                  <c:v>1226</c:v>
                </c:pt>
                <c:pt idx="5">
                  <c:v>885</c:v>
                </c:pt>
                <c:pt idx="6">
                  <c:v>1135</c:v>
                </c:pt>
                <c:pt idx="7">
                  <c:v>822</c:v>
                </c:pt>
                <c:pt idx="8">
                  <c:v>794</c:v>
                </c:pt>
                <c:pt idx="9">
                  <c:v>857</c:v>
                </c:pt>
                <c:pt idx="10">
                  <c:v>1206</c:v>
                </c:pt>
                <c:pt idx="11">
                  <c:v>1448</c:v>
                </c:pt>
                <c:pt idx="12">
                  <c:v>1983</c:v>
                </c:pt>
              </c:numCache>
            </c:numRef>
          </c:val>
        </c:ser>
        <c:dLbls>
          <c:showLegendKey val="0"/>
          <c:showVal val="0"/>
          <c:showCatName val="0"/>
          <c:showSerName val="0"/>
          <c:showPercent val="0"/>
          <c:showBubbleSize val="0"/>
        </c:dLbls>
        <c:gapWidth val="150"/>
        <c:axId val="64273792"/>
        <c:axId val="70456448"/>
      </c:barChart>
      <c:catAx>
        <c:axId val="64273792"/>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70456448"/>
        <c:crosses val="autoZero"/>
        <c:auto val="1"/>
        <c:lblAlgn val="ctr"/>
        <c:lblOffset val="100"/>
        <c:tickLblSkip val="1"/>
        <c:tickMarkSkip val="1"/>
        <c:noMultiLvlLbl val="0"/>
      </c:catAx>
      <c:valAx>
        <c:axId val="7045644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6427379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0.76744186046511631</c:v>
                </c:pt>
                <c:pt idx="1">
                  <c:v>0.79365079365079372</c:v>
                </c:pt>
                <c:pt idx="2">
                  <c:v>0.97402597402597402</c:v>
                </c:pt>
                <c:pt idx="3">
                  <c:v>1.0283687943262412</c:v>
                </c:pt>
                <c:pt idx="4">
                  <c:v>1.2019230769230769</c:v>
                </c:pt>
                <c:pt idx="5">
                  <c:v>1.1975308641975309</c:v>
                </c:pt>
                <c:pt idx="6">
                  <c:v>1.1739130434782608</c:v>
                </c:pt>
                <c:pt idx="7">
                  <c:v>1.1764705882352942</c:v>
                </c:pt>
                <c:pt idx="8">
                  <c:v>0.83561643835616439</c:v>
                </c:pt>
                <c:pt idx="9">
                  <c:v>0.93333333333333335</c:v>
                </c:pt>
                <c:pt idx="10">
                  <c:v>1.0210526315789472</c:v>
                </c:pt>
                <c:pt idx="11">
                  <c:v>1.4427083333333333</c:v>
                </c:pt>
                <c:pt idx="12">
                  <c:v>1.2244897959183672</c:v>
                </c:pt>
                <c:pt idx="13">
                  <c:v>0.75308641975308643</c:v>
                </c:pt>
                <c:pt idx="14">
                  <c:v>1.1891891891891893</c:v>
                </c:pt>
                <c:pt idx="15">
                  <c:v>1.098360655737705</c:v>
                </c:pt>
                <c:pt idx="16">
                  <c:v>1.0444444444444445</c:v>
                </c:pt>
                <c:pt idx="17">
                  <c:v>1.03</c:v>
                </c:pt>
              </c:numCache>
            </c:numRef>
          </c:val>
        </c:ser>
        <c:dLbls>
          <c:showLegendKey val="0"/>
          <c:showVal val="0"/>
          <c:showCatName val="0"/>
          <c:showSerName val="0"/>
          <c:showPercent val="0"/>
          <c:showBubbleSize val="0"/>
        </c:dLbls>
        <c:axId val="188110720"/>
        <c:axId val="188112256"/>
      </c:radarChart>
      <c:catAx>
        <c:axId val="188110720"/>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188112256"/>
        <c:crosses val="autoZero"/>
        <c:auto val="0"/>
        <c:lblAlgn val="ctr"/>
        <c:lblOffset val="100"/>
        <c:noMultiLvlLbl val="0"/>
      </c:catAx>
      <c:valAx>
        <c:axId val="18811225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188110720"/>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'9lay_off'!$H$38:$Q$38</c:f>
              <c:numCache>
                <c:formatCode>0</c:formatCode>
                <c:ptCount val="10"/>
                <c:pt idx="0">
                  <c:v>49</c:v>
                </c:pt>
                <c:pt idx="1">
                  <c:v>28</c:v>
                </c:pt>
                <c:pt idx="2">
                  <c:v>54</c:v>
                </c:pt>
                <c:pt idx="3">
                  <c:v>423</c:v>
                </c:pt>
                <c:pt idx="4">
                  <c:v>324</c:v>
                </c:pt>
                <c:pt idx="5">
                  <c:v>266</c:v>
                </c:pt>
                <c:pt idx="6">
                  <c:v>550</c:v>
                </c:pt>
                <c:pt idx="7">
                  <c:v>547</c:v>
                </c:pt>
                <c:pt idx="8">
                  <c:v>344</c:v>
                </c:pt>
                <c:pt idx="9">
                  <c:v>254</c:v>
                </c:pt>
              </c:numCache>
            </c:numRef>
          </c:val>
        </c:ser>
        <c:dLbls>
          <c:showLegendKey val="0"/>
          <c:showVal val="0"/>
          <c:showCatName val="0"/>
          <c:showSerName val="0"/>
          <c:showPercent val="0"/>
          <c:showBubbleSize val="0"/>
        </c:dLbls>
        <c:gapWidth val="150"/>
        <c:axId val="70472832"/>
        <c:axId val="70474368"/>
      </c:barChart>
      <c:catAx>
        <c:axId val="7047283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0474368"/>
        <c:crosses val="autoZero"/>
        <c:auto val="1"/>
        <c:lblAlgn val="ctr"/>
        <c:lblOffset val="100"/>
        <c:tickLblSkip val="1"/>
        <c:tickMarkSkip val="1"/>
        <c:noMultiLvlLbl val="0"/>
      </c:catAx>
      <c:valAx>
        <c:axId val="7047436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047283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'9lay_off'!$H$35:$Q$35</c:f>
              <c:strCache>
                <c:ptCount val="10"/>
                <c:pt idx="0">
                  <c:v>2006</c:v>
                </c:pt>
                <c:pt idx="1">
                  <c:v>2007</c:v>
                </c:pt>
                <c:pt idx="2">
                  <c:v>2008</c:v>
                </c:pt>
                <c:pt idx="3">
                  <c:v>2009</c:v>
                </c:pt>
                <c:pt idx="4">
                  <c:v>2010</c:v>
                </c:pt>
                <c:pt idx="5">
                  <c:v>2011</c:v>
                </c:pt>
                <c:pt idx="6">
                  <c:v>2012</c:v>
                </c:pt>
                <c:pt idx="7">
                  <c:v>2013</c:v>
                </c:pt>
                <c:pt idx="8">
                  <c:v>2014</c:v>
                </c:pt>
                <c:pt idx="9">
                  <c:v>2015</c:v>
                </c:pt>
              </c:strCache>
            </c:strRef>
          </c:cat>
          <c:val>
            <c:numRef>
              <c:f>'9lay_off'!$H$41:$Q$41</c:f>
              <c:numCache>
                <c:formatCode>#,##0</c:formatCode>
                <c:ptCount val="10"/>
                <c:pt idx="0">
                  <c:v>664</c:v>
                </c:pt>
                <c:pt idx="1">
                  <c:v>891</c:v>
                </c:pt>
                <c:pt idx="2">
                  <c:v>1422</c:v>
                </c:pt>
                <c:pt idx="3">
                  <c:v>19278</c:v>
                </c:pt>
                <c:pt idx="4">
                  <c:v>6145</c:v>
                </c:pt>
                <c:pt idx="5">
                  <c:v>3601</c:v>
                </c:pt>
                <c:pt idx="6">
                  <c:v>8703</c:v>
                </c:pt>
                <c:pt idx="7">
                  <c:v>7434</c:v>
                </c:pt>
                <c:pt idx="8">
                  <c:v>4460</c:v>
                </c:pt>
                <c:pt idx="9">
                  <c:v>3872</c:v>
                </c:pt>
              </c:numCache>
            </c:numRef>
          </c:val>
        </c:ser>
        <c:dLbls>
          <c:showLegendKey val="0"/>
          <c:showVal val="0"/>
          <c:showCatName val="0"/>
          <c:showSerName val="0"/>
          <c:showPercent val="0"/>
          <c:showBubbleSize val="0"/>
        </c:dLbls>
        <c:gapWidth val="150"/>
        <c:axId val="70498944"/>
        <c:axId val="70504832"/>
      </c:barChart>
      <c:catAx>
        <c:axId val="7049894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70504832"/>
        <c:crosses val="autoZero"/>
        <c:auto val="1"/>
        <c:lblAlgn val="ctr"/>
        <c:lblOffset val="100"/>
        <c:tickLblSkip val="1"/>
        <c:tickMarkSkip val="1"/>
        <c:noMultiLvlLbl val="0"/>
      </c:catAx>
      <c:valAx>
        <c:axId val="7050483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0498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81233536"/>
        <c:axId val="181235072"/>
      </c:barChart>
      <c:catAx>
        <c:axId val="181233536"/>
        <c:scaling>
          <c:orientation val="maxMin"/>
        </c:scaling>
        <c:delete val="0"/>
        <c:axPos val="l"/>
        <c:majorTickMark val="none"/>
        <c:minorTickMark val="none"/>
        <c:tickLblPos val="none"/>
        <c:spPr>
          <a:ln w="3175">
            <a:solidFill>
              <a:srgbClr val="333333"/>
            </a:solidFill>
            <a:prstDash val="solid"/>
          </a:ln>
        </c:spPr>
        <c:crossAx val="181235072"/>
        <c:crosses val="autoZero"/>
        <c:auto val="1"/>
        <c:lblAlgn val="ctr"/>
        <c:lblOffset val="100"/>
        <c:tickMarkSkip val="1"/>
        <c:noMultiLvlLbl val="0"/>
      </c:catAx>
      <c:valAx>
        <c:axId val="1812350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8123353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181262976"/>
        <c:axId val="181264768"/>
      </c:barChart>
      <c:catAx>
        <c:axId val="181262976"/>
        <c:scaling>
          <c:orientation val="maxMin"/>
        </c:scaling>
        <c:delete val="0"/>
        <c:axPos val="l"/>
        <c:majorTickMark val="none"/>
        <c:minorTickMark val="none"/>
        <c:tickLblPos val="none"/>
        <c:spPr>
          <a:ln w="3175">
            <a:solidFill>
              <a:srgbClr val="333333"/>
            </a:solidFill>
            <a:prstDash val="solid"/>
          </a:ln>
        </c:spPr>
        <c:crossAx val="181264768"/>
        <c:crosses val="autoZero"/>
        <c:auto val="1"/>
        <c:lblAlgn val="ctr"/>
        <c:lblOffset val="100"/>
        <c:tickMarkSkip val="1"/>
        <c:noMultiLvlLbl val="0"/>
      </c:catAx>
      <c:valAx>
        <c:axId val="18126476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8126297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81357568"/>
        <c:axId val="181383936"/>
      </c:barChart>
      <c:catAx>
        <c:axId val="181357568"/>
        <c:scaling>
          <c:orientation val="maxMin"/>
        </c:scaling>
        <c:delete val="0"/>
        <c:axPos val="l"/>
        <c:majorTickMark val="none"/>
        <c:minorTickMark val="none"/>
        <c:tickLblPos val="none"/>
        <c:spPr>
          <a:ln w="3175">
            <a:solidFill>
              <a:srgbClr val="333333"/>
            </a:solidFill>
            <a:prstDash val="solid"/>
          </a:ln>
        </c:spPr>
        <c:crossAx val="181383936"/>
        <c:crosses val="autoZero"/>
        <c:auto val="1"/>
        <c:lblAlgn val="ctr"/>
        <c:lblOffset val="100"/>
        <c:tickMarkSkip val="1"/>
        <c:noMultiLvlLbl val="0"/>
      </c:catAx>
      <c:valAx>
        <c:axId val="181383936"/>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8135756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181600256"/>
        <c:axId val="181601792"/>
      </c:barChart>
      <c:catAx>
        <c:axId val="181600256"/>
        <c:scaling>
          <c:orientation val="maxMin"/>
        </c:scaling>
        <c:delete val="0"/>
        <c:axPos val="l"/>
        <c:majorTickMark val="none"/>
        <c:minorTickMark val="none"/>
        <c:tickLblPos val="none"/>
        <c:spPr>
          <a:ln w="3175">
            <a:solidFill>
              <a:srgbClr val="333333"/>
            </a:solidFill>
            <a:prstDash val="solid"/>
          </a:ln>
        </c:spPr>
        <c:crossAx val="181601792"/>
        <c:crosses val="autoZero"/>
        <c:auto val="1"/>
        <c:lblAlgn val="ctr"/>
        <c:lblOffset val="100"/>
        <c:tickMarkSkip val="1"/>
        <c:noMultiLvlLbl val="0"/>
      </c:catAx>
      <c:valAx>
        <c:axId val="181601792"/>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81600256"/>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'16irct'!$J$67:$J$76</c:f>
              <c:numCache>
                <c:formatCode>0.0</c:formatCode>
                <c:ptCount val="10"/>
                <c:pt idx="0">
                  <c:v>16.645243413909718</c:v>
                </c:pt>
                <c:pt idx="1">
                  <c:v>15.242863370365001</c:v>
                </c:pt>
                <c:pt idx="2">
                  <c:v>3.8361500121721459</c:v>
                </c:pt>
                <c:pt idx="3">
                  <c:v>3.3180150933850516</c:v>
                </c:pt>
                <c:pt idx="4">
                  <c:v>2.8816933878235362</c:v>
                </c:pt>
                <c:pt idx="5">
                  <c:v>-3.678684124623699</c:v>
                </c:pt>
                <c:pt idx="6">
                  <c:v>-2.9555348649940694</c:v>
                </c:pt>
                <c:pt idx="7">
                  <c:v>-2.6883092387746776</c:v>
                </c:pt>
                <c:pt idx="8">
                  <c:v>-2.5701311806256233</c:v>
                </c:pt>
                <c:pt idx="9">
                  <c:v>-2.26463746181228</c:v>
                </c:pt>
              </c:numCache>
            </c:numRef>
          </c:val>
        </c:ser>
        <c:dLbls>
          <c:showLegendKey val="0"/>
          <c:showVal val="0"/>
          <c:showCatName val="0"/>
          <c:showSerName val="0"/>
          <c:showPercent val="0"/>
          <c:showBubbleSize val="0"/>
        </c:dLbls>
        <c:gapWidth val="80"/>
        <c:axId val="181646080"/>
        <c:axId val="181647616"/>
      </c:barChart>
      <c:catAx>
        <c:axId val="181646080"/>
        <c:scaling>
          <c:orientation val="maxMin"/>
        </c:scaling>
        <c:delete val="0"/>
        <c:axPos val="l"/>
        <c:majorTickMark val="none"/>
        <c:minorTickMark val="none"/>
        <c:tickLblPos val="none"/>
        <c:crossAx val="181647616"/>
        <c:crossesAt val="0"/>
        <c:auto val="1"/>
        <c:lblAlgn val="ctr"/>
        <c:lblOffset val="100"/>
        <c:tickMarkSkip val="1"/>
        <c:noMultiLvlLbl val="0"/>
      </c:catAx>
      <c:valAx>
        <c:axId val="181647616"/>
        <c:scaling>
          <c:orientation val="minMax"/>
        </c:scaling>
        <c:delete val="0"/>
        <c:axPos val="t"/>
        <c:numFmt formatCode="0.0" sourceLinked="1"/>
        <c:majorTickMark val="none"/>
        <c:minorTickMark val="none"/>
        <c:tickLblPos val="none"/>
        <c:spPr>
          <a:ln w="9525">
            <a:noFill/>
          </a:ln>
        </c:spPr>
        <c:crossAx val="181646080"/>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M$31" fmlaRange="$AO$31:$AO$32" val="0"/>
</file>

<file path=xl/ctrlProps/ctrlProp2.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5.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9</xdr:col>
      <xdr:colOff>1104899</xdr:colOff>
      <xdr:row>6</xdr:row>
      <xdr:rowOff>95249</xdr:rowOff>
    </xdr:from>
    <xdr:to>
      <xdr:col>9</xdr:col>
      <xdr:colOff>2097125</xdr:colOff>
      <xdr:row>14</xdr:row>
      <xdr:rowOff>155754</xdr:rowOff>
    </xdr:to>
    <xdr:pic>
      <xdr:nvPicPr>
        <xdr:cNvPr id="3" name="Imagem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62624" y="1323974"/>
          <a:ext cx="992226" cy="135590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26</xdr:row>
          <xdr:rowOff>133350</xdr:rowOff>
        </xdr:from>
        <xdr:to>
          <xdr:col>3</xdr:col>
          <xdr:colOff>1190625</xdr:colOff>
          <xdr:row>28</xdr:row>
          <xdr:rowOff>123825</xdr:rowOff>
        </xdr:to>
        <xdr:sp macro="" textlink="">
          <xdr:nvSpPr>
            <xdr:cNvPr id="45057" name="Drop Down 1" hidden="1">
              <a:extLst>
                <a:ext uri="{63B3BB69-23CF-44E3-9099-C40C66FF867C}">
                  <a14:compatExt spid="_x0000_s45057"/>
                </a:ext>
              </a:extLst>
            </xdr:cNvPr>
            <xdr:cNvSpPr/>
          </xdr:nvSpPr>
          <xdr:spPr>
            <a:xfrm>
              <a:off x="0" y="0"/>
              <a:ext cx="0" cy="0"/>
            </a:xfrm>
            <a:prstGeom prst="rect">
              <a:avLst/>
            </a:prstGeom>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43625" y="0"/>
          <a:ext cx="648458"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56</xdr:row>
      <xdr:rowOff>0</xdr:rowOff>
    </xdr:from>
    <xdr:to>
      <xdr:col>16</xdr:col>
      <xdr:colOff>0</xdr:colOff>
      <xdr:row>56</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56</xdr:row>
      <xdr:rowOff>0</xdr:rowOff>
    </xdr:from>
    <xdr:to>
      <xdr:col>16</xdr:col>
      <xdr:colOff>0</xdr:colOff>
      <xdr:row>56</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56</xdr:row>
      <xdr:rowOff>0</xdr:rowOff>
    </xdr:from>
    <xdr:to>
      <xdr:col>5</xdr:col>
      <xdr:colOff>361950</xdr:colOff>
      <xdr:row>56</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65</xdr:row>
      <xdr:rowOff>52386</xdr:rowOff>
    </xdr:from>
    <xdr:to>
      <xdr:col>16</xdr:col>
      <xdr:colOff>47625</xdr:colOff>
      <xdr:row>77</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289560</xdr:colOff>
      <xdr:row>0</xdr:row>
      <xdr:rowOff>0</xdr:rowOff>
    </xdr:from>
    <xdr:to>
      <xdr:col>18</xdr:col>
      <xdr:colOff>8378</xdr:colOff>
      <xdr:row>1</xdr:row>
      <xdr:rowOff>4740</xdr:rowOff>
    </xdr:to>
    <xdr:grpSp>
      <xdr:nvGrpSpPr>
        <xdr:cNvPr id="15" name="Grupo 14"/>
        <xdr:cNvGrpSpPr/>
      </xdr:nvGrpSpPr>
      <xdr:grpSpPr>
        <a:xfrm>
          <a:off x="6309360" y="0"/>
          <a:ext cx="564638" cy="180000"/>
          <a:chOff x="4808367" y="7020272"/>
          <a:chExt cx="600833" cy="180000"/>
        </a:xfrm>
      </xdr:grpSpPr>
      <xdr:sp macro="" textlink="">
        <xdr:nvSpPr>
          <xdr:cNvPr id="16" name="Rectângulo 15"/>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8"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570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570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395093</xdr:colOff>
      <xdr:row>1</xdr:row>
      <xdr:rowOff>4740</xdr:rowOff>
    </xdr:to>
    <xdr:grpSp>
      <xdr:nvGrpSpPr>
        <xdr:cNvPr id="10" name="Grupo 9"/>
        <xdr:cNvGrpSpPr/>
      </xdr:nvGrpSpPr>
      <xdr:grpSpPr>
        <a:xfrm>
          <a:off x="66675" y="0"/>
          <a:ext cx="595118" cy="166665"/>
          <a:chOff x="4808367" y="7020272"/>
          <a:chExt cx="600833" cy="180000"/>
        </a:xfrm>
      </xdr:grpSpPr>
      <xdr:sp macro="" textlink="">
        <xdr:nvSpPr>
          <xdr:cNvPr id="11" name="Rectângulo 10"/>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59340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190500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038850" y="0"/>
          <a:ext cx="6120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038850" y="0"/>
          <a:ext cx="6120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038850"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0.39609</cdr:x>
      <cdr:y>0.28336</cdr:y>
    </cdr:from>
    <cdr:to>
      <cdr:x>0.85129</cdr:x>
      <cdr:y>0.51427</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241223" y="491225"/>
          <a:ext cx="1426471"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0.27859</cdr:x>
      <cdr:y>0.59577</cdr:y>
    </cdr:from>
    <cdr:to>
      <cdr:x>0.53202</cdr:x>
      <cdr:y>0.79359</cdr:y>
    </cdr:to>
    <cdr:sp macro="" textlink="">
      <cdr:nvSpPr>
        <cdr:cNvPr id="1890306" name="Text Box 2"/>
        <cdr:cNvSpPr txBox="1">
          <a:spLocks xmlns:a="http://schemas.openxmlformats.org/drawingml/2006/main" noChangeArrowheads="1"/>
        </cdr:cNvSpPr>
      </cdr:nvSpPr>
      <cdr:spPr bwMode="auto">
        <a:xfrm xmlns:a="http://schemas.openxmlformats.org/drawingml/2006/main">
          <a:off x="873016" y="1032805"/>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0.42319</cdr:x>
      <cdr:y>0.38979</cdr:y>
    </cdr:from>
    <cdr:to>
      <cdr:x>0.47289</cdr:x>
      <cdr:y>0.41667</cdr:y>
    </cdr:to>
    <cdr:sp macro="" textlink="">
      <cdr:nvSpPr>
        <cdr:cNvPr id="4" name="Conexão recta unidireccional 3"/>
        <cdr:cNvSpPr/>
      </cdr:nvSpPr>
      <cdr:spPr>
        <a:xfrm xmlns:a="http://schemas.openxmlformats.org/drawingml/2006/main">
          <a:off x="1338265" y="690571"/>
          <a:ext cx="157166" cy="47622"/>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0.38297</cdr:x>
      <cdr:y>0.39285</cdr:y>
    </cdr:from>
    <cdr:to>
      <cdr:x>0.39596</cdr:x>
      <cdr:y>0.47093</cdr:y>
    </cdr:to>
    <cdr:sp macro="" textlink="">
      <cdr:nvSpPr>
        <cdr:cNvPr id="1888257" name="Line 1"/>
        <cdr:cNvSpPr>
          <a:spLocks xmlns:a="http://schemas.openxmlformats.org/drawingml/2006/main" noChangeShapeType="1"/>
        </cdr:cNvSpPr>
      </cdr:nvSpPr>
      <cdr:spPr bwMode="auto">
        <a:xfrm xmlns:a="http://schemas.openxmlformats.org/drawingml/2006/main" flipH="1" flipV="1">
          <a:off x="1200135" y="681033"/>
          <a:ext cx="40707" cy="135356"/>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419100</xdr:colOff>
      <xdr:row>0</xdr:row>
      <xdr:rowOff>0</xdr:rowOff>
    </xdr:from>
    <xdr:to>
      <xdr:col>14</xdr:col>
      <xdr:colOff>21498</xdr:colOff>
      <xdr:row>1</xdr:row>
      <xdr:rowOff>8550</xdr:rowOff>
    </xdr:to>
    <xdr:grpSp>
      <xdr:nvGrpSpPr>
        <xdr:cNvPr id="6" name="Grupo 5"/>
        <xdr:cNvGrpSpPr/>
      </xdr:nvGrpSpPr>
      <xdr:grpSpPr>
        <a:xfrm>
          <a:off x="6105525" y="0"/>
          <a:ext cx="583473"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_EME_INFOESTAT/1_boletim_2017/1_Janeiro/be_p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G_EME_INFOESTAT/1_boletim_2017/1_Janeiro/be_p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ow r="7">
          <cell r="E7">
            <v>4</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acidentes8"/>
      <sheetName val="17acidentes9"/>
      <sheetName val="17acidentes10mom"/>
      <sheetName val="17acidentes"/>
      <sheetName val="17acidentes6mom"/>
      <sheetName val="17acidentes6"/>
      <sheetName val="17acidentes7"/>
      <sheetName val="17acidentes8)"/>
      <sheetName val="17acidentes2mom"/>
      <sheetName val="17acidentes3mom"/>
      <sheetName val="17acidentes5mom (2)"/>
      <sheetName val="17acidentes6mome"/>
      <sheetName val="17acidentes8mome"/>
      <sheetName val="17acidentes10mome"/>
      <sheetName val="17acidentes_1m_2013"/>
      <sheetName val="17acidentes_2m_2013"/>
      <sheetName val="17acidentes_3m_2013"/>
      <sheetName val="17acidentes_4m_2013"/>
      <sheetName val="17acidentes_5m_2013"/>
      <sheetName val="17acidentes_6m_2013"/>
      <sheetName val="17acidentes_7m_2013"/>
      <sheetName val="17acidentes_8m_2013"/>
      <sheetName val="17acidentes_9_2013"/>
      <sheetName val="17acidentes_10_2013"/>
      <sheetName val="17acidentes_1m_2014"/>
      <sheetName val="17acidentes_2m_2014"/>
      <sheetName val="17acidentes_3m_2014"/>
      <sheetName val="17acidentes_4m_2014"/>
      <sheetName val="17acidentes_5m_201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3empresarial2mom_novo"/>
      <sheetName val="13empresarial3Amom"/>
      <sheetName val="13empresarial3mom"/>
      <sheetName val="13empresarial4mom"/>
      <sheetName val="13empresarial5mom"/>
      <sheetName val="13empresarial6mom"/>
      <sheetName val="13empresarial7mom2011"/>
      <sheetName val="13empresarial10mom"/>
      <sheetName val="dispersão com linhas - evolução"/>
      <sheetName val="13empresarial1mom"/>
      <sheetName val="13empresarial3mome"/>
      <sheetName val="13empresarial4mome"/>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7mom 2014"/>
      <sheetName val="13empresarial8moma (2)"/>
      <sheetName val="13empresarial"/>
      <sheetName val="13empresarial10mom (2)"/>
      <sheetName val="13empresarial3A_2015"/>
      <sheetName val="13empresarial_novo_20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22">
          <cell r="I22">
            <v>872.66256329396276</v>
          </cell>
        </row>
      </sheetData>
      <sheetData sheetId="24"/>
      <sheetData sheetId="25"/>
      <sheetData sheetId="26"/>
      <sheetData sheetId="27"/>
      <sheetData sheetId="28"/>
      <sheetData sheetId="29"/>
      <sheetData sheetId="30"/>
      <sheetData sheetId="31">
        <row r="33">
          <cell r="AZ33">
            <v>909.49144915720638</v>
          </cell>
        </row>
      </sheetData>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hyperlink" Target="http://www.gep.msess.gov.pt/estatistica/gerais/index.php"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sess.gov.pt/" TargetMode="External"/><Relationship Id="rId5" Type="http://schemas.openxmlformats.org/officeDocument/2006/relationships/hyperlink" Target="mailto:gep.dados@gep.mtsss.pt" TargetMode="External"/><Relationship Id="rId4" Type="http://schemas.openxmlformats.org/officeDocument/2006/relationships/hyperlink" Target="http://www.gep.mse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3"/>
  <sheetViews>
    <sheetView tabSelected="1" showRuler="0" zoomScaleNormal="100" workbookViewId="0"/>
  </sheetViews>
  <sheetFormatPr defaultRowHeight="12.75"/>
  <cols>
    <col min="1" max="1" width="1.42578125" style="132" customWidth="1"/>
    <col min="2" max="2" width="2.5703125" style="132" customWidth="1"/>
    <col min="3" max="3" width="16.28515625" style="132" customWidth="1"/>
    <col min="4" max="4" width="22.28515625" style="132" customWidth="1"/>
    <col min="5" max="5" width="2.5703125" style="269"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c r="A1" s="283"/>
      <c r="B1" s="280"/>
      <c r="C1" s="280"/>
      <c r="D1" s="280"/>
      <c r="E1" s="806"/>
      <c r="F1" s="280"/>
      <c r="G1" s="280"/>
      <c r="H1" s="280"/>
      <c r="I1" s="280"/>
      <c r="J1" s="280"/>
      <c r="K1" s="280"/>
      <c r="L1" s="280"/>
    </row>
    <row r="2" spans="1:12" ht="17.25" customHeight="1">
      <c r="A2" s="283"/>
      <c r="B2" s="261"/>
      <c r="C2" s="262"/>
      <c r="D2" s="262"/>
      <c r="E2" s="807"/>
      <c r="F2" s="262"/>
      <c r="G2" s="262"/>
      <c r="H2" s="262"/>
      <c r="I2" s="263"/>
      <c r="J2" s="264"/>
      <c r="K2" s="264"/>
      <c r="L2" s="283"/>
    </row>
    <row r="3" spans="1:12">
      <c r="A3" s="283"/>
      <c r="B3" s="261"/>
      <c r="C3" s="262"/>
      <c r="D3" s="262"/>
      <c r="E3" s="807"/>
      <c r="F3" s="262"/>
      <c r="G3" s="262"/>
      <c r="H3" s="262"/>
      <c r="I3" s="263"/>
      <c r="J3" s="261"/>
      <c r="K3" s="264"/>
      <c r="L3" s="283"/>
    </row>
    <row r="4" spans="1:12" ht="33.75" customHeight="1">
      <c r="A4" s="283"/>
      <c r="B4" s="261"/>
      <c r="C4" s="1368" t="s">
        <v>441</v>
      </c>
      <c r="D4" s="1368"/>
      <c r="E4" s="1368"/>
      <c r="F4" s="1368"/>
      <c r="G4" s="1039"/>
      <c r="H4" s="263"/>
      <c r="I4" s="263"/>
      <c r="J4" s="265" t="s">
        <v>35</v>
      </c>
      <c r="K4" s="261"/>
      <c r="L4" s="283"/>
    </row>
    <row r="5" spans="1:12" s="137" customFormat="1" ht="12.75" customHeight="1">
      <c r="A5" s="285"/>
      <c r="B5" s="1375"/>
      <c r="C5" s="1375"/>
      <c r="D5" s="1375"/>
      <c r="E5" s="1375"/>
      <c r="F5" s="280"/>
      <c r="G5" s="266"/>
      <c r="H5" s="266"/>
      <c r="I5" s="266"/>
      <c r="J5" s="267"/>
      <c r="K5" s="268"/>
      <c r="L5" s="283"/>
    </row>
    <row r="6" spans="1:12" ht="12.75" customHeight="1">
      <c r="A6" s="283"/>
      <c r="B6" s="283"/>
      <c r="C6" s="280"/>
      <c r="D6" s="280"/>
      <c r="E6" s="806"/>
      <c r="F6" s="280"/>
      <c r="G6" s="266"/>
      <c r="H6" s="266"/>
      <c r="I6" s="266"/>
      <c r="J6" s="267"/>
      <c r="K6" s="268"/>
      <c r="L6" s="283"/>
    </row>
    <row r="7" spans="1:12" ht="12.75" customHeight="1">
      <c r="A7" s="283"/>
      <c r="B7" s="283"/>
      <c r="C7" s="280"/>
      <c r="D7" s="280"/>
      <c r="E7" s="806"/>
      <c r="F7" s="280"/>
      <c r="G7" s="266"/>
      <c r="H7" s="266"/>
      <c r="I7" s="279"/>
      <c r="J7" s="267"/>
      <c r="K7" s="268"/>
      <c r="L7" s="283"/>
    </row>
    <row r="8" spans="1:12" ht="12.75" customHeight="1">
      <c r="A8" s="283"/>
      <c r="B8" s="283"/>
      <c r="C8" s="280"/>
      <c r="D8" s="280"/>
      <c r="E8" s="806"/>
      <c r="F8" s="280"/>
      <c r="G8" s="266"/>
      <c r="H8" s="266"/>
      <c r="I8" s="279"/>
      <c r="J8" s="267"/>
      <c r="K8" s="268"/>
      <c r="L8" s="283"/>
    </row>
    <row r="9" spans="1:12" ht="12.75" customHeight="1">
      <c r="A9" s="283"/>
      <c r="B9" s="283"/>
      <c r="C9" s="280"/>
      <c r="D9" s="280"/>
      <c r="E9" s="806"/>
      <c r="F9" s="280"/>
      <c r="G9" s="266"/>
      <c r="H9" s="266"/>
      <c r="I9" s="279"/>
      <c r="J9" s="267"/>
      <c r="K9" s="268"/>
      <c r="L9" s="283"/>
    </row>
    <row r="10" spans="1:12" ht="12.75" customHeight="1">
      <c r="A10" s="283"/>
      <c r="B10" s="283"/>
      <c r="C10" s="280"/>
      <c r="D10" s="280"/>
      <c r="E10" s="806"/>
      <c r="F10" s="280"/>
      <c r="G10" s="266"/>
      <c r="H10" s="266"/>
      <c r="I10" s="266"/>
      <c r="J10" s="267"/>
      <c r="K10" s="268"/>
      <c r="L10" s="283"/>
    </row>
    <row r="11" spans="1:12" ht="12.75" customHeight="1">
      <c r="A11" s="283"/>
      <c r="B11" s="283"/>
      <c r="C11" s="280"/>
      <c r="D11" s="280"/>
      <c r="E11" s="806"/>
      <c r="F11" s="280"/>
      <c r="G11" s="266"/>
      <c r="H11" s="266"/>
      <c r="I11" s="266"/>
      <c r="J11" s="267"/>
      <c r="K11" s="268"/>
      <c r="L11" s="283"/>
    </row>
    <row r="12" spans="1:12" ht="12.75" customHeight="1">
      <c r="A12" s="283"/>
      <c r="B12" s="283"/>
      <c r="C12" s="280"/>
      <c r="D12" s="280"/>
      <c r="E12" s="806"/>
      <c r="F12" s="280"/>
      <c r="G12" s="266"/>
      <c r="H12" s="266"/>
      <c r="I12" s="266"/>
      <c r="J12" s="267"/>
      <c r="K12" s="268"/>
      <c r="L12" s="283"/>
    </row>
    <row r="13" spans="1:12">
      <c r="A13" s="283"/>
      <c r="B13" s="283"/>
      <c r="C13" s="280"/>
      <c r="D13" s="280"/>
      <c r="E13" s="806"/>
      <c r="F13" s="280"/>
      <c r="G13" s="266"/>
      <c r="H13" s="266"/>
      <c r="I13" s="266"/>
      <c r="J13" s="267"/>
      <c r="K13" s="268"/>
      <c r="L13" s="283"/>
    </row>
    <row r="14" spans="1:12">
      <c r="A14" s="283"/>
      <c r="B14" s="300" t="s">
        <v>27</v>
      </c>
      <c r="C14" s="298"/>
      <c r="D14" s="298"/>
      <c r="E14" s="808"/>
      <c r="F14" s="280"/>
      <c r="G14" s="266"/>
      <c r="H14" s="266"/>
      <c r="I14" s="266"/>
      <c r="J14" s="267"/>
      <c r="K14" s="268"/>
      <c r="L14" s="283"/>
    </row>
    <row r="15" spans="1:12" ht="13.5" thickBot="1">
      <c r="A15" s="283"/>
      <c r="B15" s="283"/>
      <c r="C15" s="280"/>
      <c r="D15" s="280"/>
      <c r="E15" s="806"/>
      <c r="F15" s="280"/>
      <c r="G15" s="266"/>
      <c r="H15" s="266"/>
      <c r="I15" s="266"/>
      <c r="J15" s="267"/>
      <c r="K15" s="268"/>
      <c r="L15" s="283"/>
    </row>
    <row r="16" spans="1:12" ht="13.5" thickBot="1">
      <c r="A16" s="283"/>
      <c r="B16" s="305"/>
      <c r="C16" s="292" t="s">
        <v>21</v>
      </c>
      <c r="D16" s="292"/>
      <c r="E16" s="809">
        <v>3</v>
      </c>
      <c r="F16" s="280"/>
      <c r="G16" s="266"/>
      <c r="H16" s="266"/>
      <c r="I16" s="266"/>
      <c r="J16" s="267"/>
      <c r="K16" s="268"/>
      <c r="L16" s="283"/>
    </row>
    <row r="17" spans="1:12" ht="13.5" thickBot="1">
      <c r="A17" s="283"/>
      <c r="B17" s="283"/>
      <c r="C17" s="299"/>
      <c r="D17" s="299"/>
      <c r="E17" s="810"/>
      <c r="F17" s="280"/>
      <c r="G17" s="266"/>
      <c r="H17" s="266"/>
      <c r="I17" s="266"/>
      <c r="J17" s="267"/>
      <c r="K17" s="268"/>
      <c r="L17" s="283"/>
    </row>
    <row r="18" spans="1:12" ht="13.5" thickBot="1">
      <c r="A18" s="283"/>
      <c r="B18" s="305"/>
      <c r="C18" s="292" t="s">
        <v>33</v>
      </c>
      <c r="D18" s="292"/>
      <c r="E18" s="811">
        <v>4</v>
      </c>
      <c r="F18" s="280"/>
      <c r="G18" s="266"/>
      <c r="H18" s="266"/>
      <c r="I18" s="266"/>
      <c r="J18" s="267"/>
      <c r="K18" s="268"/>
      <c r="L18" s="283"/>
    </row>
    <row r="19" spans="1:12" ht="13.5" thickBot="1">
      <c r="A19" s="283"/>
      <c r="B19" s="284"/>
      <c r="C19" s="290"/>
      <c r="D19" s="290"/>
      <c r="E19" s="812"/>
      <c r="F19" s="280"/>
      <c r="G19" s="266"/>
      <c r="H19" s="266"/>
      <c r="I19" s="266"/>
      <c r="J19" s="267"/>
      <c r="K19" s="268"/>
      <c r="L19" s="283"/>
    </row>
    <row r="20" spans="1:12" ht="13.5" customHeight="1" thickBot="1">
      <c r="A20" s="283"/>
      <c r="B20" s="304"/>
      <c r="C20" s="1373" t="s">
        <v>32</v>
      </c>
      <c r="D20" s="1374"/>
      <c r="E20" s="811">
        <v>6</v>
      </c>
      <c r="F20" s="280"/>
      <c r="G20" s="266"/>
      <c r="H20" s="266"/>
      <c r="I20" s="266"/>
      <c r="J20" s="267"/>
      <c r="K20" s="268"/>
      <c r="L20" s="283"/>
    </row>
    <row r="21" spans="1:12">
      <c r="A21" s="283"/>
      <c r="B21" s="296"/>
      <c r="C21" s="1372" t="s">
        <v>2</v>
      </c>
      <c r="D21" s="1372"/>
      <c r="E21" s="810">
        <v>6</v>
      </c>
      <c r="F21" s="280"/>
      <c r="G21" s="266"/>
      <c r="H21" s="266"/>
      <c r="I21" s="266"/>
      <c r="J21" s="267"/>
      <c r="K21" s="268"/>
      <c r="L21" s="283"/>
    </row>
    <row r="22" spans="1:12">
      <c r="A22" s="283"/>
      <c r="B22" s="296"/>
      <c r="C22" s="1372" t="s">
        <v>13</v>
      </c>
      <c r="D22" s="1372"/>
      <c r="E22" s="810">
        <v>7</v>
      </c>
      <c r="F22" s="280"/>
      <c r="G22" s="266"/>
      <c r="H22" s="266"/>
      <c r="I22" s="266"/>
      <c r="J22" s="267"/>
      <c r="K22" s="268"/>
      <c r="L22" s="283"/>
    </row>
    <row r="23" spans="1:12">
      <c r="A23" s="283"/>
      <c r="B23" s="296"/>
      <c r="C23" s="1372" t="s">
        <v>7</v>
      </c>
      <c r="D23" s="1372"/>
      <c r="E23" s="810">
        <v>8</v>
      </c>
      <c r="F23" s="280"/>
      <c r="G23" s="266"/>
      <c r="H23" s="266"/>
      <c r="I23" s="266"/>
      <c r="J23" s="267"/>
      <c r="K23" s="268"/>
      <c r="L23" s="283"/>
    </row>
    <row r="24" spans="1:12">
      <c r="A24" s="283"/>
      <c r="B24" s="297"/>
      <c r="C24" s="1372" t="s">
        <v>409</v>
      </c>
      <c r="D24" s="1372"/>
      <c r="E24" s="810">
        <v>9</v>
      </c>
      <c r="F24" s="280"/>
      <c r="G24" s="270"/>
      <c r="H24" s="266"/>
      <c r="I24" s="266"/>
      <c r="J24" s="267"/>
      <c r="K24" s="268"/>
      <c r="L24" s="283"/>
    </row>
    <row r="25" spans="1:12" ht="22.5" customHeight="1">
      <c r="A25" s="283"/>
      <c r="B25" s="286"/>
      <c r="C25" s="1369" t="s">
        <v>28</v>
      </c>
      <c r="D25" s="1369"/>
      <c r="E25" s="810">
        <v>10</v>
      </c>
      <c r="F25" s="280"/>
      <c r="G25" s="266"/>
      <c r="H25" s="266"/>
      <c r="I25" s="266"/>
      <c r="J25" s="267"/>
      <c r="K25" s="268"/>
      <c r="L25" s="283"/>
    </row>
    <row r="26" spans="1:12">
      <c r="A26" s="283"/>
      <c r="B26" s="286"/>
      <c r="C26" s="1372" t="s">
        <v>25</v>
      </c>
      <c r="D26" s="1372"/>
      <c r="E26" s="810">
        <v>11</v>
      </c>
      <c r="F26" s="280"/>
      <c r="G26" s="266"/>
      <c r="H26" s="266"/>
      <c r="I26" s="266"/>
      <c r="J26" s="267"/>
      <c r="K26" s="268"/>
      <c r="L26" s="283"/>
    </row>
    <row r="27" spans="1:12" ht="12.75" customHeight="1" thickBot="1">
      <c r="A27" s="283"/>
      <c r="B27" s="280"/>
      <c r="C27" s="288"/>
      <c r="D27" s="288"/>
      <c r="E27" s="810"/>
      <c r="F27" s="280"/>
      <c r="G27" s="266"/>
      <c r="H27" s="1376">
        <v>42736</v>
      </c>
      <c r="I27" s="1377"/>
      <c r="J27" s="1377"/>
      <c r="K27" s="270"/>
      <c r="L27" s="283"/>
    </row>
    <row r="28" spans="1:12" ht="13.5" customHeight="1" thickBot="1">
      <c r="A28" s="283"/>
      <c r="B28" s="382"/>
      <c r="C28" s="1381" t="s">
        <v>12</v>
      </c>
      <c r="D28" s="1374"/>
      <c r="E28" s="811">
        <v>12</v>
      </c>
      <c r="F28" s="280"/>
      <c r="G28" s="266"/>
      <c r="H28" s="1377"/>
      <c r="I28" s="1377"/>
      <c r="J28" s="1377"/>
      <c r="K28" s="270"/>
      <c r="L28" s="283"/>
    </row>
    <row r="29" spans="1:12" ht="12.75" hidden="1" customHeight="1">
      <c r="A29" s="283"/>
      <c r="B29" s="281"/>
      <c r="C29" s="1372" t="s">
        <v>45</v>
      </c>
      <c r="D29" s="1372"/>
      <c r="E29" s="810">
        <v>12</v>
      </c>
      <c r="F29" s="280"/>
      <c r="G29" s="266"/>
      <c r="H29" s="1377"/>
      <c r="I29" s="1377"/>
      <c r="J29" s="1377"/>
      <c r="K29" s="270"/>
      <c r="L29" s="283"/>
    </row>
    <row r="30" spans="1:12" ht="22.5" customHeight="1">
      <c r="A30" s="283"/>
      <c r="B30" s="281"/>
      <c r="C30" s="1380" t="s">
        <v>413</v>
      </c>
      <c r="D30" s="1380"/>
      <c r="E30" s="810">
        <v>12</v>
      </c>
      <c r="F30" s="280"/>
      <c r="G30" s="266"/>
      <c r="H30" s="1377"/>
      <c r="I30" s="1377"/>
      <c r="J30" s="1377"/>
      <c r="K30" s="270"/>
      <c r="L30" s="283"/>
    </row>
    <row r="31" spans="1:12" ht="12.75" customHeight="1" thickBot="1">
      <c r="A31" s="283"/>
      <c r="B31" s="286"/>
      <c r="C31" s="295"/>
      <c r="D31" s="295"/>
      <c r="E31" s="812"/>
      <c r="F31" s="280"/>
      <c r="G31" s="266"/>
      <c r="H31" s="1377"/>
      <c r="I31" s="1377"/>
      <c r="J31" s="1377"/>
      <c r="K31" s="270"/>
      <c r="L31" s="283"/>
    </row>
    <row r="32" spans="1:12" ht="13.5" customHeight="1" thickBot="1">
      <c r="A32" s="283"/>
      <c r="B32" s="303"/>
      <c r="C32" s="289" t="s">
        <v>11</v>
      </c>
      <c r="D32" s="289"/>
      <c r="E32" s="811">
        <v>13</v>
      </c>
      <c r="F32" s="280"/>
      <c r="G32" s="266"/>
      <c r="H32" s="1377"/>
      <c r="I32" s="1377"/>
      <c r="J32" s="1377"/>
      <c r="K32" s="270"/>
      <c r="L32" s="283"/>
    </row>
    <row r="33" spans="1:12" ht="12.75" customHeight="1">
      <c r="A33" s="283"/>
      <c r="B33" s="281"/>
      <c r="C33" s="1370" t="s">
        <v>18</v>
      </c>
      <c r="D33" s="1370"/>
      <c r="E33" s="810">
        <v>13</v>
      </c>
      <c r="F33" s="280"/>
      <c r="G33" s="266"/>
      <c r="H33" s="1377"/>
      <c r="I33" s="1377"/>
      <c r="J33" s="1377"/>
      <c r="K33" s="270"/>
      <c r="L33" s="283"/>
    </row>
    <row r="34" spans="1:12" ht="12.75" customHeight="1">
      <c r="A34" s="283"/>
      <c r="B34" s="281"/>
      <c r="C34" s="1371" t="s">
        <v>8</v>
      </c>
      <c r="D34" s="1371"/>
      <c r="E34" s="810">
        <v>14</v>
      </c>
      <c r="F34" s="280"/>
      <c r="G34" s="266"/>
      <c r="H34" s="271"/>
      <c r="I34" s="271"/>
      <c r="J34" s="271"/>
      <c r="K34" s="270"/>
      <c r="L34" s="283"/>
    </row>
    <row r="35" spans="1:12" ht="12.75" customHeight="1">
      <c r="A35" s="283"/>
      <c r="B35" s="281"/>
      <c r="C35" s="1371" t="s">
        <v>26</v>
      </c>
      <c r="D35" s="1371"/>
      <c r="E35" s="810">
        <v>14</v>
      </c>
      <c r="F35" s="280"/>
      <c r="G35" s="266"/>
      <c r="H35" s="271"/>
      <c r="I35" s="271"/>
      <c r="J35" s="271"/>
      <c r="K35" s="270"/>
      <c r="L35" s="283"/>
    </row>
    <row r="36" spans="1:12" ht="12.75" customHeight="1">
      <c r="A36" s="283"/>
      <c r="B36" s="281"/>
      <c r="C36" s="1371" t="s">
        <v>6</v>
      </c>
      <c r="D36" s="1371"/>
      <c r="E36" s="810">
        <v>15</v>
      </c>
      <c r="F36" s="280"/>
      <c r="G36" s="266"/>
      <c r="H36" s="271"/>
      <c r="I36" s="271"/>
      <c r="J36" s="271"/>
      <c r="K36" s="270"/>
      <c r="L36" s="283"/>
    </row>
    <row r="37" spans="1:12" ht="12.75" customHeight="1">
      <c r="A37" s="283"/>
      <c r="B37" s="281"/>
      <c r="C37" s="1370" t="s">
        <v>49</v>
      </c>
      <c r="D37" s="1370"/>
      <c r="E37" s="810">
        <v>16</v>
      </c>
      <c r="F37" s="280"/>
      <c r="G37" s="266"/>
      <c r="H37" s="271"/>
      <c r="I37" s="271"/>
      <c r="J37" s="271"/>
      <c r="K37" s="270"/>
      <c r="L37" s="283"/>
    </row>
    <row r="38" spans="1:12" ht="12.75" customHeight="1">
      <c r="A38" s="283"/>
      <c r="B38" s="287"/>
      <c r="C38" s="1371" t="s">
        <v>14</v>
      </c>
      <c r="D38" s="1371"/>
      <c r="E38" s="810">
        <v>16</v>
      </c>
      <c r="F38" s="280"/>
      <c r="G38" s="266"/>
      <c r="H38" s="266"/>
      <c r="I38" s="266"/>
      <c r="J38" s="267"/>
      <c r="K38" s="268"/>
      <c r="L38" s="283"/>
    </row>
    <row r="39" spans="1:12" ht="12.75" customHeight="1">
      <c r="A39" s="283"/>
      <c r="B39" s="281"/>
      <c r="C39" s="1372" t="s">
        <v>31</v>
      </c>
      <c r="D39" s="1372"/>
      <c r="E39" s="810">
        <v>17</v>
      </c>
      <c r="F39" s="280"/>
      <c r="G39" s="266"/>
      <c r="H39" s="266"/>
      <c r="I39" s="266"/>
      <c r="J39" s="272"/>
      <c r="K39" s="272"/>
      <c r="L39" s="283"/>
    </row>
    <row r="40" spans="1:12" ht="13.5" thickBot="1">
      <c r="A40" s="283"/>
      <c r="B40" s="283"/>
      <c r="C40" s="280"/>
      <c r="D40" s="280"/>
      <c r="E40" s="812"/>
      <c r="F40" s="280"/>
      <c r="G40" s="266"/>
      <c r="H40" s="266"/>
      <c r="I40" s="266"/>
      <c r="J40" s="272"/>
      <c r="K40" s="272"/>
      <c r="L40" s="283"/>
    </row>
    <row r="41" spans="1:12" ht="13.5" customHeight="1" thickBot="1">
      <c r="A41" s="283"/>
      <c r="B41" s="366"/>
      <c r="C41" s="1378" t="s">
        <v>29</v>
      </c>
      <c r="D41" s="1374"/>
      <c r="E41" s="811">
        <v>18</v>
      </c>
      <c r="F41" s="280"/>
      <c r="G41" s="266"/>
      <c r="H41" s="266"/>
      <c r="I41" s="266"/>
      <c r="J41" s="272"/>
      <c r="K41" s="272"/>
      <c r="L41" s="283"/>
    </row>
    <row r="42" spans="1:12">
      <c r="A42" s="283"/>
      <c r="B42" s="283"/>
      <c r="C42" s="1372" t="s">
        <v>30</v>
      </c>
      <c r="D42" s="1372"/>
      <c r="E42" s="810">
        <v>18</v>
      </c>
      <c r="F42" s="280"/>
      <c r="G42" s="266"/>
      <c r="H42" s="266"/>
      <c r="I42" s="266"/>
      <c r="J42" s="273"/>
      <c r="K42" s="273"/>
      <c r="L42" s="283"/>
    </row>
    <row r="43" spans="1:12">
      <c r="A43" s="283"/>
      <c r="B43" s="287"/>
      <c r="C43" s="1372" t="s">
        <v>0</v>
      </c>
      <c r="D43" s="1372"/>
      <c r="E43" s="810">
        <v>19</v>
      </c>
      <c r="F43" s="280"/>
      <c r="G43" s="266"/>
      <c r="H43" s="266"/>
      <c r="I43" s="266"/>
      <c r="J43" s="274"/>
      <c r="K43" s="275"/>
      <c r="L43" s="283"/>
    </row>
    <row r="44" spans="1:12">
      <c r="A44" s="283"/>
      <c r="B44" s="287"/>
      <c r="C44" s="1372" t="s">
        <v>16</v>
      </c>
      <c r="D44" s="1372"/>
      <c r="E44" s="810">
        <v>19</v>
      </c>
      <c r="F44" s="280"/>
      <c r="G44" s="266"/>
      <c r="H44" s="266"/>
      <c r="I44" s="266"/>
      <c r="J44" s="274"/>
      <c r="K44" s="275"/>
      <c r="L44" s="283"/>
    </row>
    <row r="45" spans="1:12">
      <c r="A45" s="283"/>
      <c r="B45" s="287"/>
      <c r="C45" s="1372" t="s">
        <v>1</v>
      </c>
      <c r="D45" s="1372"/>
      <c r="E45" s="813">
        <v>19</v>
      </c>
      <c r="F45" s="290"/>
      <c r="G45" s="276"/>
      <c r="H45" s="277"/>
      <c r="I45" s="276"/>
      <c r="J45" s="276"/>
      <c r="K45" s="276"/>
      <c r="L45" s="283"/>
    </row>
    <row r="46" spans="1:12">
      <c r="A46" s="283"/>
      <c r="B46" s="287"/>
      <c r="C46" s="1372" t="s">
        <v>22</v>
      </c>
      <c r="D46" s="1372"/>
      <c r="E46" s="813">
        <v>19</v>
      </c>
      <c r="F46" s="290"/>
      <c r="G46" s="276"/>
      <c r="H46" s="277"/>
      <c r="I46" s="276"/>
      <c r="J46" s="276"/>
      <c r="K46" s="276"/>
      <c r="L46" s="283"/>
    </row>
    <row r="47" spans="1:12" ht="12.75" customHeight="1" thickBot="1">
      <c r="A47" s="283"/>
      <c r="B47" s="286"/>
      <c r="C47" s="286"/>
      <c r="D47" s="286"/>
      <c r="E47" s="814"/>
      <c r="F47" s="282"/>
      <c r="G47" s="274"/>
      <c r="H47" s="277"/>
      <c r="I47" s="274"/>
      <c r="J47" s="274"/>
      <c r="K47" s="275"/>
      <c r="L47" s="283"/>
    </row>
    <row r="48" spans="1:12" ht="13.5" customHeight="1" thickBot="1">
      <c r="A48" s="283"/>
      <c r="B48" s="306"/>
      <c r="C48" s="1373" t="s">
        <v>38</v>
      </c>
      <c r="D48" s="1374"/>
      <c r="E48" s="809">
        <v>20</v>
      </c>
      <c r="F48" s="282"/>
      <c r="G48" s="274"/>
      <c r="H48" s="277"/>
      <c r="I48" s="274"/>
      <c r="J48" s="274"/>
      <c r="K48" s="275"/>
      <c r="L48" s="283"/>
    </row>
    <row r="49" spans="1:12">
      <c r="A49" s="283"/>
      <c r="B49" s="283"/>
      <c r="C49" s="1372" t="s">
        <v>47</v>
      </c>
      <c r="D49" s="1372"/>
      <c r="E49" s="813">
        <v>20</v>
      </c>
      <c r="F49" s="282"/>
      <c r="G49" s="274"/>
      <c r="H49" s="277"/>
      <c r="I49" s="274"/>
      <c r="J49" s="274"/>
      <c r="K49" s="275"/>
      <c r="L49" s="283"/>
    </row>
    <row r="50" spans="1:12" ht="12.75" customHeight="1">
      <c r="A50" s="283"/>
      <c r="B50" s="286"/>
      <c r="C50" s="1369" t="s">
        <v>422</v>
      </c>
      <c r="D50" s="1369"/>
      <c r="E50" s="815">
        <v>21</v>
      </c>
      <c r="F50" s="282"/>
      <c r="G50" s="274"/>
      <c r="H50" s="277"/>
      <c r="I50" s="274"/>
      <c r="J50" s="274"/>
      <c r="K50" s="275"/>
      <c r="L50" s="283"/>
    </row>
    <row r="51" spans="1:12" ht="11.25" customHeight="1" thickBot="1">
      <c r="A51" s="283"/>
      <c r="B51" s="283"/>
      <c r="C51" s="291"/>
      <c r="D51" s="291"/>
      <c r="E51" s="810"/>
      <c r="F51" s="282"/>
      <c r="G51" s="274"/>
      <c r="H51" s="277"/>
      <c r="I51" s="274"/>
      <c r="J51" s="274"/>
      <c r="K51" s="275"/>
      <c r="L51" s="283"/>
    </row>
    <row r="52" spans="1:12" ht="13.5" thickBot="1">
      <c r="A52" s="283"/>
      <c r="B52" s="302"/>
      <c r="C52" s="292" t="s">
        <v>4</v>
      </c>
      <c r="D52" s="292"/>
      <c r="E52" s="809">
        <v>22</v>
      </c>
      <c r="F52" s="290"/>
      <c r="G52" s="276"/>
      <c r="H52" s="277"/>
      <c r="I52" s="276"/>
      <c r="J52" s="276"/>
      <c r="K52" s="276"/>
      <c r="L52" s="283"/>
    </row>
    <row r="53" spans="1:12" ht="33" customHeight="1">
      <c r="A53" s="283"/>
      <c r="B53" s="293"/>
      <c r="C53" s="294"/>
      <c r="D53" s="294"/>
      <c r="E53" s="816"/>
      <c r="F53" s="282"/>
      <c r="G53" s="274"/>
      <c r="H53" s="277"/>
      <c r="I53" s="274"/>
      <c r="J53" s="274"/>
      <c r="K53" s="275"/>
      <c r="L53" s="283"/>
    </row>
    <row r="54" spans="1:12" ht="33" customHeight="1">
      <c r="A54" s="283"/>
      <c r="B54" s="283"/>
      <c r="C54" s="281"/>
      <c r="D54" s="281"/>
      <c r="E54" s="814"/>
      <c r="F54" s="282"/>
      <c r="G54" s="274"/>
      <c r="H54" s="277"/>
      <c r="I54" s="274"/>
      <c r="J54" s="274"/>
      <c r="K54" s="275"/>
      <c r="L54" s="283"/>
    </row>
    <row r="55" spans="1:12" ht="19.5" customHeight="1">
      <c r="A55" s="283"/>
      <c r="B55" s="804" t="s">
        <v>50</v>
      </c>
      <c r="C55" s="804"/>
      <c r="D55" s="301"/>
      <c r="E55" s="817"/>
      <c r="F55" s="282"/>
      <c r="G55" s="274"/>
      <c r="H55" s="277"/>
      <c r="I55" s="274"/>
      <c r="J55" s="274"/>
      <c r="K55" s="275"/>
      <c r="L55" s="283"/>
    </row>
    <row r="56" spans="1:12" ht="21" customHeight="1">
      <c r="A56" s="283"/>
      <c r="B56" s="283"/>
      <c r="C56" s="283"/>
      <c r="D56" s="283"/>
      <c r="E56" s="817"/>
      <c r="F56" s="282"/>
      <c r="G56" s="274"/>
      <c r="H56" s="277"/>
      <c r="I56" s="274"/>
      <c r="J56" s="274"/>
      <c r="K56" s="275"/>
      <c r="L56" s="283"/>
    </row>
    <row r="57" spans="1:12" ht="22.5" customHeight="1">
      <c r="A57" s="283"/>
      <c r="B57" s="805" t="s">
        <v>389</v>
      </c>
      <c r="C57" s="803"/>
      <c r="D57" s="1033">
        <v>42766</v>
      </c>
      <c r="E57" s="895"/>
      <c r="F57" s="803"/>
      <c r="G57" s="274"/>
      <c r="H57" s="277"/>
      <c r="I57" s="274"/>
      <c r="J57" s="274"/>
      <c r="K57" s="275"/>
      <c r="L57" s="283"/>
    </row>
    <row r="58" spans="1:12" ht="22.5" customHeight="1">
      <c r="A58" s="283"/>
      <c r="B58" s="805" t="s">
        <v>390</v>
      </c>
      <c r="C58" s="367"/>
      <c r="D58" s="1033">
        <v>42766</v>
      </c>
      <c r="E58" s="895"/>
      <c r="F58" s="368"/>
      <c r="G58" s="274"/>
      <c r="H58" s="277"/>
      <c r="I58" s="274"/>
      <c r="J58" s="274"/>
      <c r="K58" s="275"/>
      <c r="L58" s="283"/>
    </row>
    <row r="59" spans="1:12" s="137" customFormat="1" ht="28.5" customHeight="1">
      <c r="A59" s="285"/>
      <c r="B59" s="1379"/>
      <c r="C59" s="1379"/>
      <c r="D59" s="1379"/>
      <c r="E59" s="814"/>
      <c r="F59" s="281"/>
      <c r="G59" s="278"/>
      <c r="H59" s="278"/>
      <c r="I59" s="278"/>
      <c r="J59" s="278"/>
      <c r="K59" s="278"/>
      <c r="L59" s="285"/>
    </row>
    <row r="60" spans="1:12" ht="7.5" customHeight="1">
      <c r="A60" s="283"/>
      <c r="B60" s="1379"/>
      <c r="C60" s="1379"/>
      <c r="D60" s="1379"/>
      <c r="E60" s="818"/>
      <c r="F60" s="284"/>
      <c r="G60" s="284"/>
      <c r="H60" s="284"/>
      <c r="I60" s="284"/>
      <c r="J60" s="284"/>
      <c r="K60" s="284"/>
      <c r="L60" s="284"/>
    </row>
    <row r="61" spans="1:12" ht="21" customHeight="1"/>
    <row r="62" spans="1:12" ht="21" customHeight="1">
      <c r="B62" s="1379" t="s">
        <v>501</v>
      </c>
      <c r="C62" s="1379"/>
      <c r="D62" s="1379"/>
      <c r="E62" s="895" t="s">
        <v>412</v>
      </c>
    </row>
    <row r="63" spans="1:12">
      <c r="B63" s="1379"/>
      <c r="C63" s="1379"/>
      <c r="D63" s="1379"/>
      <c r="E63" s="895" t="s">
        <v>412</v>
      </c>
    </row>
  </sheetData>
  <mergeCells count="31">
    <mergeCell ref="C25:D25"/>
    <mergeCell ref="C36:D36"/>
    <mergeCell ref="C38:D38"/>
    <mergeCell ref="C39:D39"/>
    <mergeCell ref="C29:D29"/>
    <mergeCell ref="C30:D30"/>
    <mergeCell ref="C28:D28"/>
    <mergeCell ref="H27:J33"/>
    <mergeCell ref="C37:D37"/>
    <mergeCell ref="C41:D41"/>
    <mergeCell ref="C35:D35"/>
    <mergeCell ref="B62:D63"/>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E64"/>
  <sheetViews>
    <sheetView zoomScaleNormal="100" workbookViewId="0"/>
  </sheetViews>
  <sheetFormatPr defaultRowHeight="12.75"/>
  <cols>
    <col min="1" max="1" width="1" style="412" customWidth="1"/>
    <col min="2" max="2" width="2.5703125" style="412" customWidth="1"/>
    <col min="3" max="3" width="1" style="412" customWidth="1"/>
    <col min="4" max="4" width="42.28515625" style="412" customWidth="1"/>
    <col min="5" max="5" width="0.28515625" style="412" customWidth="1"/>
    <col min="6" max="6" width="8" style="412" customWidth="1"/>
    <col min="7" max="7" width="11.28515625" style="412" customWidth="1"/>
    <col min="8" max="8" width="8" style="412" customWidth="1"/>
    <col min="9" max="9" width="13.28515625" style="412" customWidth="1"/>
    <col min="10" max="10" width="11.42578125" style="412" customWidth="1"/>
    <col min="11" max="11" width="2.5703125" style="412" customWidth="1"/>
    <col min="12" max="12" width="1" style="412" customWidth="1"/>
    <col min="13" max="16384" width="9.140625" style="412"/>
  </cols>
  <sheetData>
    <row r="1" spans="1:13">
      <c r="A1" s="407"/>
      <c r="B1" s="581"/>
      <c r="C1" s="1488"/>
      <c r="D1" s="1488"/>
      <c r="E1" s="1070"/>
      <c r="F1" s="411"/>
      <c r="G1" s="411"/>
      <c r="H1" s="411"/>
      <c r="I1" s="411"/>
      <c r="J1" s="1489"/>
      <c r="K1" s="1489"/>
      <c r="L1" s="407"/>
    </row>
    <row r="2" spans="1:13" ht="6" customHeight="1">
      <c r="A2" s="407"/>
      <c r="B2" s="1071"/>
      <c r="C2" s="1072"/>
      <c r="D2" s="1072"/>
      <c r="E2" s="1072"/>
      <c r="F2" s="582"/>
      <c r="G2" s="582"/>
      <c r="H2" s="417"/>
      <c r="I2" s="417"/>
      <c r="J2" s="1490" t="s">
        <v>70</v>
      </c>
      <c r="K2" s="417"/>
      <c r="L2" s="407"/>
    </row>
    <row r="3" spans="1:13" ht="13.5" thickBot="1">
      <c r="A3" s="407"/>
      <c r="B3" s="470"/>
      <c r="C3" s="417"/>
      <c r="D3" s="417"/>
      <c r="E3" s="417"/>
      <c r="F3" s="417"/>
      <c r="G3" s="417"/>
      <c r="H3" s="417"/>
      <c r="I3" s="417"/>
      <c r="J3" s="1491"/>
      <c r="K3" s="769"/>
      <c r="L3" s="407"/>
    </row>
    <row r="4" spans="1:13" ht="15" thickBot="1">
      <c r="A4" s="407"/>
      <c r="B4" s="470"/>
      <c r="C4" s="1492" t="s">
        <v>452</v>
      </c>
      <c r="D4" s="1493"/>
      <c r="E4" s="1493"/>
      <c r="F4" s="1493"/>
      <c r="G4" s="1493"/>
      <c r="H4" s="1493"/>
      <c r="I4" s="1493"/>
      <c r="J4" s="1494"/>
      <c r="K4" s="417"/>
      <c r="L4" s="407"/>
      <c r="M4" s="1074"/>
    </row>
    <row r="5" spans="1:13" ht="4.5" customHeight="1">
      <c r="A5" s="407"/>
      <c r="B5" s="470"/>
      <c r="C5" s="417"/>
      <c r="D5" s="417"/>
      <c r="E5" s="417"/>
      <c r="F5" s="417"/>
      <c r="G5" s="417"/>
      <c r="H5" s="417"/>
      <c r="I5" s="417"/>
      <c r="J5" s="769"/>
      <c r="K5" s="417"/>
      <c r="L5" s="407"/>
      <c r="M5" s="1074"/>
    </row>
    <row r="6" spans="1:13" s="421" customFormat="1" ht="22.5" customHeight="1">
      <c r="A6" s="419"/>
      <c r="B6" s="574"/>
      <c r="C6" s="1495">
        <v>2014</v>
      </c>
      <c r="D6" s="1496"/>
      <c r="E6" s="584"/>
      <c r="F6" s="1499" t="s">
        <v>391</v>
      </c>
      <c r="G6" s="1499"/>
      <c r="H6" s="1500" t="s">
        <v>453</v>
      </c>
      <c r="I6" s="1499"/>
      <c r="J6" s="1501" t="s">
        <v>454</v>
      </c>
      <c r="K6" s="415"/>
      <c r="L6" s="419"/>
      <c r="M6" s="1074"/>
    </row>
    <row r="7" spans="1:13" s="421" customFormat="1" ht="32.25" customHeight="1">
      <c r="A7" s="419"/>
      <c r="B7" s="574"/>
      <c r="C7" s="1497"/>
      <c r="D7" s="1498"/>
      <c r="E7" s="584"/>
      <c r="F7" s="1075" t="s">
        <v>455</v>
      </c>
      <c r="G7" s="1075" t="s">
        <v>456</v>
      </c>
      <c r="H7" s="1076" t="s">
        <v>455</v>
      </c>
      <c r="I7" s="1077" t="s">
        <v>457</v>
      </c>
      <c r="J7" s="1502"/>
      <c r="K7" s="415"/>
      <c r="L7" s="419"/>
      <c r="M7" s="1074"/>
    </row>
    <row r="8" spans="1:13" s="421" customFormat="1" ht="18.75" customHeight="1">
      <c r="A8" s="419"/>
      <c r="B8" s="574"/>
      <c r="C8" s="1486" t="s">
        <v>68</v>
      </c>
      <c r="D8" s="1486"/>
      <c r="E8" s="1078"/>
      <c r="F8" s="1079">
        <v>47574</v>
      </c>
      <c r="G8" s="1080">
        <v>17.60819598713455</v>
      </c>
      <c r="H8" s="1081">
        <v>976640</v>
      </c>
      <c r="I8" s="1082">
        <v>37.001699976017719</v>
      </c>
      <c r="J8" s="1082">
        <v>33.42753010321038</v>
      </c>
      <c r="K8" s="859"/>
      <c r="L8" s="419"/>
    </row>
    <row r="9" spans="1:13" s="421" customFormat="1" ht="17.25" customHeight="1">
      <c r="A9" s="419"/>
      <c r="B9" s="574"/>
      <c r="C9" s="857" t="s">
        <v>357</v>
      </c>
      <c r="D9" s="858"/>
      <c r="E9" s="858"/>
      <c r="F9" s="1083">
        <v>1226</v>
      </c>
      <c r="G9" s="1084">
        <v>9.3852866875909058</v>
      </c>
      <c r="H9" s="1085">
        <v>8153</v>
      </c>
      <c r="I9" s="1086">
        <v>13.6940054084015</v>
      </c>
      <c r="J9" s="1086">
        <v>22.328590702808718</v>
      </c>
      <c r="K9" s="859"/>
      <c r="L9" s="419"/>
    </row>
    <row r="10" spans="1:13" s="866" customFormat="1" ht="17.25" customHeight="1">
      <c r="A10" s="863"/>
      <c r="B10" s="864"/>
      <c r="C10" s="857" t="s">
        <v>358</v>
      </c>
      <c r="D10" s="865"/>
      <c r="E10" s="865"/>
      <c r="F10" s="1083">
        <v>170</v>
      </c>
      <c r="G10" s="1084">
        <v>30.141843971631204</v>
      </c>
      <c r="H10" s="1085">
        <v>3501</v>
      </c>
      <c r="I10" s="1086">
        <v>40.9138716840014</v>
      </c>
      <c r="J10" s="1086">
        <v>32.34990002856329</v>
      </c>
      <c r="K10" s="575"/>
      <c r="L10" s="863"/>
    </row>
    <row r="11" spans="1:13" s="866" customFormat="1" ht="17.25" customHeight="1">
      <c r="A11" s="863"/>
      <c r="B11" s="864"/>
      <c r="C11" s="857" t="s">
        <v>359</v>
      </c>
      <c r="D11" s="865"/>
      <c r="E11" s="865"/>
      <c r="F11" s="1083">
        <v>6821</v>
      </c>
      <c r="G11" s="1084">
        <v>20.735674114607082</v>
      </c>
      <c r="H11" s="1085">
        <v>214565</v>
      </c>
      <c r="I11" s="1086">
        <v>36.600697334843538</v>
      </c>
      <c r="J11" s="1086">
        <v>35.466991354601184</v>
      </c>
      <c r="K11" s="575"/>
      <c r="L11" s="863"/>
    </row>
    <row r="12" spans="1:13" s="421" customFormat="1" ht="24" customHeight="1">
      <c r="A12" s="419"/>
      <c r="B12" s="574"/>
      <c r="C12" s="867"/>
      <c r="D12" s="860" t="s">
        <v>458</v>
      </c>
      <c r="E12" s="860"/>
      <c r="F12" s="1087">
        <v>1222</v>
      </c>
      <c r="G12" s="1088">
        <v>21.141868512110726</v>
      </c>
      <c r="H12" s="1089">
        <v>37022</v>
      </c>
      <c r="I12" s="1090">
        <v>41.682522883617246</v>
      </c>
      <c r="J12" s="1090">
        <v>21.466236291934472</v>
      </c>
      <c r="K12" s="859"/>
      <c r="L12" s="419"/>
    </row>
    <row r="13" spans="1:13" s="421" customFormat="1" ht="24" customHeight="1">
      <c r="A13" s="419"/>
      <c r="B13" s="574"/>
      <c r="C13" s="867"/>
      <c r="D13" s="860" t="s">
        <v>459</v>
      </c>
      <c r="E13" s="860"/>
      <c r="F13" s="1087">
        <v>941</v>
      </c>
      <c r="G13" s="1088">
        <v>12.761052346080826</v>
      </c>
      <c r="H13" s="1089">
        <v>25781</v>
      </c>
      <c r="I13" s="1090">
        <v>15.445586076745601</v>
      </c>
      <c r="J13" s="1090">
        <v>42.963383887358866</v>
      </c>
      <c r="K13" s="859"/>
      <c r="L13" s="419"/>
    </row>
    <row r="14" spans="1:13" s="421" customFormat="1" ht="18" customHeight="1">
      <c r="A14" s="419"/>
      <c r="B14" s="574"/>
      <c r="C14" s="867"/>
      <c r="D14" s="860" t="s">
        <v>460</v>
      </c>
      <c r="E14" s="860"/>
      <c r="F14" s="1087">
        <v>335</v>
      </c>
      <c r="G14" s="1088">
        <v>20.640788662969808</v>
      </c>
      <c r="H14" s="1089">
        <v>10343</v>
      </c>
      <c r="I14" s="1090">
        <v>43.733615221987314</v>
      </c>
      <c r="J14" s="1090">
        <v>37.084694962776773</v>
      </c>
      <c r="K14" s="859"/>
      <c r="L14" s="419"/>
    </row>
    <row r="15" spans="1:13" s="421" customFormat="1" ht="24" customHeight="1">
      <c r="A15" s="419"/>
      <c r="B15" s="574"/>
      <c r="C15" s="867"/>
      <c r="D15" s="860" t="s">
        <v>461</v>
      </c>
      <c r="E15" s="860"/>
      <c r="F15" s="1087">
        <v>218</v>
      </c>
      <c r="G15" s="1088">
        <v>42.913385826771652</v>
      </c>
      <c r="H15" s="1089">
        <v>8644</v>
      </c>
      <c r="I15" s="1090">
        <v>64.454552233241373</v>
      </c>
      <c r="J15" s="1090">
        <v>38.871240166589537</v>
      </c>
      <c r="K15" s="859"/>
      <c r="L15" s="419"/>
    </row>
    <row r="16" spans="1:13" s="421" customFormat="1" ht="17.25" customHeight="1">
      <c r="A16" s="419"/>
      <c r="B16" s="574"/>
      <c r="C16" s="867"/>
      <c r="D16" s="860" t="s">
        <v>402</v>
      </c>
      <c r="E16" s="860"/>
      <c r="F16" s="1087">
        <v>63</v>
      </c>
      <c r="G16" s="1088">
        <v>64.948453608247419</v>
      </c>
      <c r="H16" s="1089">
        <v>4940</v>
      </c>
      <c r="I16" s="1090">
        <v>76.95902788596355</v>
      </c>
      <c r="J16" s="1090">
        <v>41.499999999999986</v>
      </c>
      <c r="K16" s="859"/>
      <c r="L16" s="419"/>
    </row>
    <row r="17" spans="1:12" s="421" customFormat="1" ht="17.25" customHeight="1">
      <c r="A17" s="419"/>
      <c r="B17" s="574"/>
      <c r="C17" s="867"/>
      <c r="D17" s="860" t="s">
        <v>403</v>
      </c>
      <c r="E17" s="860"/>
      <c r="F17" s="1087">
        <v>302</v>
      </c>
      <c r="G17" s="1088">
        <v>42.119944211994422</v>
      </c>
      <c r="H17" s="1089">
        <v>14283</v>
      </c>
      <c r="I17" s="1090">
        <v>60.750287099655473</v>
      </c>
      <c r="J17" s="1090">
        <v>42.355107470419362</v>
      </c>
      <c r="K17" s="859"/>
      <c r="L17" s="419"/>
    </row>
    <row r="18" spans="1:12" s="421" customFormat="1" ht="17.25" customHeight="1">
      <c r="A18" s="419"/>
      <c r="B18" s="574"/>
      <c r="C18" s="867"/>
      <c r="D18" s="860" t="s">
        <v>404</v>
      </c>
      <c r="E18" s="860"/>
      <c r="F18" s="1087">
        <v>477</v>
      </c>
      <c r="G18" s="1088">
        <v>23.462862764387605</v>
      </c>
      <c r="H18" s="1089">
        <v>12186</v>
      </c>
      <c r="I18" s="1090">
        <v>34.944941500344115</v>
      </c>
      <c r="J18" s="1090">
        <v>32.629082553750173</v>
      </c>
      <c r="K18" s="859"/>
      <c r="L18" s="419"/>
    </row>
    <row r="19" spans="1:12" s="421" customFormat="1" ht="17.25" customHeight="1">
      <c r="A19" s="419"/>
      <c r="B19" s="574"/>
      <c r="C19" s="867"/>
      <c r="D19" s="860" t="s">
        <v>462</v>
      </c>
      <c r="E19" s="860"/>
      <c r="F19" s="1087">
        <v>1375</v>
      </c>
      <c r="G19" s="1088">
        <v>23.230275384355465</v>
      </c>
      <c r="H19" s="1089">
        <v>29405</v>
      </c>
      <c r="I19" s="1090">
        <v>39.327796279206623</v>
      </c>
      <c r="J19" s="1090">
        <v>34.893895595987132</v>
      </c>
      <c r="K19" s="859"/>
      <c r="L19" s="419"/>
    </row>
    <row r="20" spans="1:12" s="421" customFormat="1" ht="36.75" customHeight="1">
      <c r="A20" s="419"/>
      <c r="B20" s="574"/>
      <c r="C20" s="867"/>
      <c r="D20" s="860" t="s">
        <v>463</v>
      </c>
      <c r="E20" s="860"/>
      <c r="F20" s="1087">
        <v>814</v>
      </c>
      <c r="G20" s="1088">
        <v>19.790906880622416</v>
      </c>
      <c r="H20" s="1089">
        <v>30655</v>
      </c>
      <c r="I20" s="1090">
        <v>48.415882241455556</v>
      </c>
      <c r="J20" s="1090">
        <v>35.265340075028611</v>
      </c>
      <c r="K20" s="859"/>
      <c r="L20" s="419"/>
    </row>
    <row r="21" spans="1:12" s="421" customFormat="1" ht="23.25" customHeight="1">
      <c r="A21" s="419"/>
      <c r="B21" s="574"/>
      <c r="C21" s="867"/>
      <c r="D21" s="860" t="s">
        <v>464</v>
      </c>
      <c r="E21" s="860"/>
      <c r="F21" s="1087">
        <v>196</v>
      </c>
      <c r="G21" s="1088">
        <v>42.79475982532751</v>
      </c>
      <c r="H21" s="1089">
        <v>21938</v>
      </c>
      <c r="I21" s="1090">
        <v>72.162099930923333</v>
      </c>
      <c r="J21" s="1090">
        <v>50.157398121980158</v>
      </c>
      <c r="K21" s="859"/>
      <c r="L21" s="419"/>
    </row>
    <row r="22" spans="1:12" s="421" customFormat="1" ht="18" customHeight="1">
      <c r="A22" s="419"/>
      <c r="B22" s="574"/>
      <c r="C22" s="867"/>
      <c r="D22" s="873" t="s">
        <v>465</v>
      </c>
      <c r="E22" s="860"/>
      <c r="F22" s="1087">
        <v>878</v>
      </c>
      <c r="G22" s="1088">
        <v>15.729129344321032</v>
      </c>
      <c r="H22" s="1089">
        <v>19368</v>
      </c>
      <c r="I22" s="1090">
        <v>32.20003657583667</v>
      </c>
      <c r="J22" s="1090">
        <v>29.584365964477566</v>
      </c>
      <c r="K22" s="859"/>
      <c r="L22" s="419"/>
    </row>
    <row r="23" spans="1:12" s="871" customFormat="1" ht="18" customHeight="1">
      <c r="A23" s="868"/>
      <c r="B23" s="869"/>
      <c r="C23" s="857" t="s">
        <v>466</v>
      </c>
      <c r="D23" s="860"/>
      <c r="E23" s="860"/>
      <c r="F23" s="1091">
        <v>100</v>
      </c>
      <c r="G23" s="1092">
        <v>51.813471502590666</v>
      </c>
      <c r="H23" s="1085">
        <v>5617</v>
      </c>
      <c r="I23" s="1086">
        <v>88.192808918197514</v>
      </c>
      <c r="J23" s="1086">
        <v>41.840840306213295</v>
      </c>
      <c r="K23" s="870"/>
      <c r="L23" s="868"/>
    </row>
    <row r="24" spans="1:12" s="871" customFormat="1" ht="18" customHeight="1">
      <c r="A24" s="868"/>
      <c r="B24" s="869"/>
      <c r="C24" s="857" t="s">
        <v>360</v>
      </c>
      <c r="D24" s="860"/>
      <c r="E24" s="860"/>
      <c r="F24" s="1091">
        <v>304</v>
      </c>
      <c r="G24" s="1092">
        <v>47.723704866562009</v>
      </c>
      <c r="H24" s="1085">
        <v>13674</v>
      </c>
      <c r="I24" s="1086">
        <v>65.997393696606977</v>
      </c>
      <c r="J24" s="1086">
        <v>35.314904197747509</v>
      </c>
      <c r="K24" s="870"/>
      <c r="L24" s="868"/>
    </row>
    <row r="25" spans="1:12" s="871" customFormat="1" ht="18" customHeight="1">
      <c r="A25" s="868"/>
      <c r="B25" s="869"/>
      <c r="C25" s="857" t="s">
        <v>361</v>
      </c>
      <c r="D25" s="860"/>
      <c r="E25" s="860"/>
      <c r="F25" s="1091">
        <v>3901</v>
      </c>
      <c r="G25" s="1092">
        <v>14.123311972774339</v>
      </c>
      <c r="H25" s="1085">
        <v>51584</v>
      </c>
      <c r="I25" s="1086">
        <v>25.774988507584993</v>
      </c>
      <c r="J25" s="1086">
        <v>33.092199131513574</v>
      </c>
      <c r="K25" s="870"/>
      <c r="L25" s="868"/>
    </row>
    <row r="26" spans="1:12" s="871" customFormat="1" ht="18" customHeight="1">
      <c r="A26" s="868"/>
      <c r="B26" s="869"/>
      <c r="C26" s="874" t="s">
        <v>362</v>
      </c>
      <c r="D26" s="873"/>
      <c r="E26" s="873"/>
      <c r="F26" s="1091">
        <v>11868</v>
      </c>
      <c r="G26" s="1092">
        <v>15.992884864165587</v>
      </c>
      <c r="H26" s="1085">
        <v>201903</v>
      </c>
      <c r="I26" s="1086">
        <v>39.194994632391619</v>
      </c>
      <c r="J26" s="1086">
        <v>30.496718721365976</v>
      </c>
      <c r="K26" s="870"/>
      <c r="L26" s="868"/>
    </row>
    <row r="27" spans="1:12" s="871" customFormat="1" ht="22.5" customHeight="1">
      <c r="A27" s="868"/>
      <c r="B27" s="869"/>
      <c r="C27" s="872"/>
      <c r="D27" s="873" t="s">
        <v>467</v>
      </c>
      <c r="E27" s="873"/>
      <c r="F27" s="1093">
        <v>1974</v>
      </c>
      <c r="G27" s="1094">
        <v>16.575699051137796</v>
      </c>
      <c r="H27" s="1089">
        <v>16582</v>
      </c>
      <c r="I27" s="1090">
        <v>25.563469305953813</v>
      </c>
      <c r="J27" s="1090">
        <v>30.973947654082707</v>
      </c>
      <c r="K27" s="870"/>
      <c r="L27" s="868"/>
    </row>
    <row r="28" spans="1:12" s="871" customFormat="1" ht="17.25" customHeight="1">
      <c r="A28" s="868"/>
      <c r="B28" s="869"/>
      <c r="C28" s="872"/>
      <c r="D28" s="873" t="s">
        <v>468</v>
      </c>
      <c r="E28" s="873"/>
      <c r="F28" s="1093">
        <v>3952</v>
      </c>
      <c r="G28" s="1094">
        <v>18.648546621366556</v>
      </c>
      <c r="H28" s="1089">
        <v>51252</v>
      </c>
      <c r="I28" s="1090">
        <v>31.166311948920644</v>
      </c>
      <c r="J28" s="1090">
        <v>31.148072270350358</v>
      </c>
      <c r="K28" s="870"/>
      <c r="L28" s="868"/>
    </row>
    <row r="29" spans="1:12" s="871" customFormat="1" ht="17.25" customHeight="1">
      <c r="A29" s="868"/>
      <c r="B29" s="869"/>
      <c r="C29" s="872"/>
      <c r="D29" s="873" t="s">
        <v>469</v>
      </c>
      <c r="E29" s="873"/>
      <c r="F29" s="1093">
        <v>5942</v>
      </c>
      <c r="G29" s="1094">
        <v>14.454959009414456</v>
      </c>
      <c r="H29" s="1089">
        <v>134069</v>
      </c>
      <c r="I29" s="1090">
        <v>46.9082715500803</v>
      </c>
      <c r="J29" s="1090">
        <v>30.188693881508463</v>
      </c>
      <c r="K29" s="870"/>
      <c r="L29" s="868"/>
    </row>
    <row r="30" spans="1:12" s="871" customFormat="1" ht="17.25" customHeight="1">
      <c r="A30" s="868"/>
      <c r="B30" s="869"/>
      <c r="C30" s="874" t="s">
        <v>363</v>
      </c>
      <c r="D30" s="875"/>
      <c r="E30" s="875"/>
      <c r="F30" s="1091">
        <v>2029</v>
      </c>
      <c r="G30" s="1092">
        <v>19.083897667419112</v>
      </c>
      <c r="H30" s="1085">
        <v>61688</v>
      </c>
      <c r="I30" s="1086">
        <v>46.859712558111269</v>
      </c>
      <c r="J30" s="1086">
        <v>29.194786668395668</v>
      </c>
      <c r="K30" s="870"/>
      <c r="L30" s="868"/>
    </row>
    <row r="31" spans="1:12" s="871" customFormat="1" ht="17.25" customHeight="1">
      <c r="A31" s="868"/>
      <c r="B31" s="869"/>
      <c r="C31" s="874" t="s">
        <v>364</v>
      </c>
      <c r="D31" s="861"/>
      <c r="E31" s="861"/>
      <c r="F31" s="1091">
        <v>3273</v>
      </c>
      <c r="G31" s="1092">
        <v>10.503176946280727</v>
      </c>
      <c r="H31" s="1085">
        <v>53902</v>
      </c>
      <c r="I31" s="1086">
        <v>28.414937584345481</v>
      </c>
      <c r="J31" s="1086">
        <v>34.43569811880824</v>
      </c>
      <c r="K31" s="870"/>
      <c r="L31" s="868"/>
    </row>
    <row r="32" spans="1:12" s="871" customFormat="1" ht="17.25" customHeight="1">
      <c r="A32" s="868"/>
      <c r="B32" s="869"/>
      <c r="C32" s="874" t="s">
        <v>470</v>
      </c>
      <c r="D32" s="861"/>
      <c r="E32" s="861"/>
      <c r="F32" s="1091">
        <v>1110</v>
      </c>
      <c r="G32" s="1092">
        <v>23.937890877722666</v>
      </c>
      <c r="H32" s="1085">
        <v>36443</v>
      </c>
      <c r="I32" s="1086">
        <v>50.533862111043312</v>
      </c>
      <c r="J32" s="1086">
        <v>39.91479845237717</v>
      </c>
      <c r="K32" s="870"/>
      <c r="L32" s="868"/>
    </row>
    <row r="33" spans="1:31" s="871" customFormat="1" ht="17.25" customHeight="1">
      <c r="A33" s="868"/>
      <c r="B33" s="869"/>
      <c r="C33" s="874" t="s">
        <v>365</v>
      </c>
      <c r="D33" s="876"/>
      <c r="E33" s="876"/>
      <c r="F33" s="1091">
        <v>1063</v>
      </c>
      <c r="G33" s="1092">
        <v>28.92517006802721</v>
      </c>
      <c r="H33" s="1085">
        <v>61641</v>
      </c>
      <c r="I33" s="1086">
        <v>75.524706862540896</v>
      </c>
      <c r="J33" s="1086">
        <v>30.898720007786945</v>
      </c>
      <c r="K33" s="870"/>
      <c r="L33" s="868">
        <v>607</v>
      </c>
    </row>
    <row r="34" spans="1:31" s="871" customFormat="1" ht="17.25" customHeight="1">
      <c r="A34" s="868"/>
      <c r="B34" s="869"/>
      <c r="C34" s="874" t="s">
        <v>366</v>
      </c>
      <c r="D34" s="877"/>
      <c r="E34" s="877"/>
      <c r="F34" s="1091">
        <v>732</v>
      </c>
      <c r="G34" s="1092">
        <v>11.573122529644268</v>
      </c>
      <c r="H34" s="1085">
        <v>2585</v>
      </c>
      <c r="I34" s="1086">
        <v>12.744663018291181</v>
      </c>
      <c r="J34" s="1086">
        <v>30.394197292069666</v>
      </c>
      <c r="K34" s="870"/>
      <c r="L34" s="868"/>
    </row>
    <row r="35" spans="1:31" s="871" customFormat="1" ht="17.25" customHeight="1">
      <c r="A35" s="868"/>
      <c r="B35" s="869"/>
      <c r="C35" s="857" t="s">
        <v>471</v>
      </c>
      <c r="D35" s="878"/>
      <c r="E35" s="878"/>
      <c r="F35" s="1091">
        <v>6162</v>
      </c>
      <c r="G35" s="1092">
        <v>28.759451134136093</v>
      </c>
      <c r="H35" s="1085">
        <v>52023</v>
      </c>
      <c r="I35" s="1086">
        <v>43.169748066518402</v>
      </c>
      <c r="J35" s="1086">
        <v>42.169213617054254</v>
      </c>
      <c r="K35" s="870"/>
      <c r="L35" s="868"/>
    </row>
    <row r="36" spans="1:31" s="871" customFormat="1" ht="17.25" customHeight="1">
      <c r="A36" s="868"/>
      <c r="B36" s="869"/>
      <c r="C36" s="857" t="s">
        <v>472</v>
      </c>
      <c r="D36" s="862"/>
      <c r="E36" s="862"/>
      <c r="F36" s="1091">
        <v>1474</v>
      </c>
      <c r="G36" s="1092">
        <v>19.817155149233663</v>
      </c>
      <c r="H36" s="1085">
        <v>85665</v>
      </c>
      <c r="I36" s="1086">
        <v>35.214683575524639</v>
      </c>
      <c r="J36" s="1086">
        <v>25.784462732737907</v>
      </c>
      <c r="K36" s="870"/>
      <c r="L36" s="868"/>
    </row>
    <row r="37" spans="1:31" s="871" customFormat="1" ht="17.25" customHeight="1">
      <c r="A37" s="868"/>
      <c r="B37" s="869"/>
      <c r="C37" s="857" t="s">
        <v>473</v>
      </c>
      <c r="D37" s="412"/>
      <c r="E37" s="862"/>
      <c r="F37" s="1091">
        <v>168</v>
      </c>
      <c r="G37" s="1092">
        <v>28.046744574290482</v>
      </c>
      <c r="H37" s="1085">
        <v>3469</v>
      </c>
      <c r="I37" s="1086">
        <v>31.819849568886443</v>
      </c>
      <c r="J37" s="1086">
        <v>58.146439896223654</v>
      </c>
      <c r="K37" s="870"/>
      <c r="L37" s="868"/>
      <c r="M37" s="1095"/>
      <c r="N37" s="1095"/>
      <c r="O37" s="1095"/>
      <c r="P37" s="1095"/>
      <c r="Q37" s="1095"/>
      <c r="R37" s="1095"/>
      <c r="S37" s="1095"/>
      <c r="T37" s="1095"/>
      <c r="U37" s="1095"/>
      <c r="V37" s="1095"/>
      <c r="W37" s="1095"/>
      <c r="X37" s="1095"/>
      <c r="Y37" s="1095"/>
      <c r="Z37" s="1095"/>
      <c r="AA37" s="1095"/>
      <c r="AB37" s="1095"/>
      <c r="AC37" s="1095"/>
      <c r="AD37" s="1095"/>
      <c r="AE37" s="1095"/>
    </row>
    <row r="38" spans="1:31" s="871" customFormat="1" ht="17.25" customHeight="1">
      <c r="A38" s="868"/>
      <c r="B38" s="869"/>
      <c r="C38" s="874" t="s">
        <v>367</v>
      </c>
      <c r="D38" s="860"/>
      <c r="E38" s="860"/>
      <c r="F38" s="1091">
        <v>972</v>
      </c>
      <c r="G38" s="1092">
        <v>25.565491846396633</v>
      </c>
      <c r="H38" s="1085">
        <v>15727</v>
      </c>
      <c r="I38" s="1086">
        <v>30.138167602475903</v>
      </c>
      <c r="J38" s="1086">
        <v>30.443186876073167</v>
      </c>
      <c r="K38" s="870"/>
      <c r="L38" s="868"/>
      <c r="M38" s="1095"/>
      <c r="N38" s="1095"/>
      <c r="O38" s="1095"/>
      <c r="P38" s="1095"/>
      <c r="Q38" s="1095"/>
      <c r="R38" s="1095"/>
      <c r="S38" s="1095"/>
      <c r="T38" s="1095"/>
      <c r="U38" s="1095"/>
      <c r="V38" s="1095"/>
      <c r="W38" s="1095"/>
      <c r="X38" s="1095"/>
      <c r="Y38" s="1095"/>
      <c r="Z38" s="1095"/>
      <c r="AA38" s="1095"/>
      <c r="AB38" s="1095"/>
      <c r="AC38" s="1095"/>
      <c r="AD38" s="1095"/>
      <c r="AE38" s="1095"/>
    </row>
    <row r="39" spans="1:31" s="871" customFormat="1" ht="17.25" customHeight="1">
      <c r="A39" s="868"/>
      <c r="B39" s="869"/>
      <c r="C39" s="874" t="s">
        <v>368</v>
      </c>
      <c r="D39" s="860"/>
      <c r="E39" s="860"/>
      <c r="F39" s="1091">
        <v>3706</v>
      </c>
      <c r="G39" s="1092">
        <v>25.062554946912829</v>
      </c>
      <c r="H39" s="1085">
        <v>82333</v>
      </c>
      <c r="I39" s="1086">
        <v>35.919081398494015</v>
      </c>
      <c r="J39" s="1086">
        <v>39.394179733521327</v>
      </c>
      <c r="K39" s="870"/>
      <c r="L39" s="868"/>
      <c r="M39" s="1095"/>
      <c r="N39" s="1095"/>
      <c r="O39" s="1095"/>
      <c r="P39" s="1095"/>
      <c r="Q39" s="1095"/>
      <c r="R39" s="1095"/>
      <c r="S39" s="1095"/>
      <c r="T39" s="1095"/>
      <c r="U39" s="1095"/>
      <c r="V39" s="1095"/>
      <c r="W39" s="1095"/>
      <c r="X39" s="1095"/>
      <c r="Y39" s="1095"/>
      <c r="Z39" s="1095"/>
      <c r="AA39" s="1095"/>
      <c r="AB39" s="1095"/>
      <c r="AC39" s="1095"/>
      <c r="AD39" s="1095"/>
      <c r="AE39" s="1095"/>
    </row>
    <row r="40" spans="1:31" s="871" customFormat="1" ht="17.25" customHeight="1">
      <c r="A40" s="868"/>
      <c r="B40" s="869"/>
      <c r="C40" s="874" t="s">
        <v>474</v>
      </c>
      <c r="D40" s="858"/>
      <c r="E40" s="858"/>
      <c r="F40" s="1091">
        <v>419</v>
      </c>
      <c r="G40" s="1092">
        <v>13.573048266925818</v>
      </c>
      <c r="H40" s="1085">
        <v>4554</v>
      </c>
      <c r="I40" s="1086">
        <v>22.562425683709868</v>
      </c>
      <c r="J40" s="1086">
        <v>35.903820816864247</v>
      </c>
      <c r="K40" s="870"/>
      <c r="L40" s="868"/>
      <c r="M40" s="1095"/>
      <c r="N40" s="1095"/>
      <c r="O40" s="1095"/>
      <c r="P40" s="1095"/>
      <c r="Q40" s="1095"/>
      <c r="R40" s="1095"/>
      <c r="S40" s="1095"/>
      <c r="T40" s="1095"/>
      <c r="U40" s="1095"/>
      <c r="V40" s="1095"/>
      <c r="W40" s="1095"/>
      <c r="X40" s="1095"/>
      <c r="Y40" s="1095"/>
      <c r="Z40" s="1095"/>
      <c r="AA40" s="1095"/>
      <c r="AB40" s="1095"/>
      <c r="AC40" s="1095"/>
      <c r="AD40" s="1095"/>
      <c r="AE40" s="1095"/>
    </row>
    <row r="41" spans="1:31" s="871" customFormat="1" ht="17.25" customHeight="1">
      <c r="A41" s="868"/>
      <c r="B41" s="869"/>
      <c r="C41" s="874" t="s">
        <v>369</v>
      </c>
      <c r="D41" s="858"/>
      <c r="E41" s="858"/>
      <c r="F41" s="1091">
        <v>2068</v>
      </c>
      <c r="G41" s="1092">
        <v>15.415579575102498</v>
      </c>
      <c r="H41" s="1085">
        <v>17610</v>
      </c>
      <c r="I41" s="1086">
        <v>24.779433492338214</v>
      </c>
      <c r="J41" s="1086">
        <v>32.572288472458702</v>
      </c>
      <c r="K41" s="870"/>
      <c r="L41" s="868"/>
      <c r="M41" s="1095"/>
      <c r="N41" s="1095"/>
      <c r="O41" s="1095"/>
      <c r="P41" s="1095"/>
      <c r="Q41" s="1095"/>
      <c r="R41" s="1095"/>
      <c r="S41" s="1095"/>
      <c r="T41" s="1095"/>
      <c r="U41" s="1095"/>
      <c r="V41" s="1095"/>
      <c r="W41" s="1095"/>
      <c r="X41" s="1095"/>
      <c r="Y41" s="1095"/>
      <c r="Z41" s="1095"/>
      <c r="AA41" s="1095"/>
      <c r="AB41" s="1095"/>
      <c r="AC41" s="1095"/>
      <c r="AD41" s="1095"/>
      <c r="AE41" s="1095"/>
    </row>
    <row r="42" spans="1:31" s="588" customFormat="1" ht="17.25" customHeight="1">
      <c r="A42" s="868"/>
      <c r="B42" s="869"/>
      <c r="C42" s="874" t="s">
        <v>405</v>
      </c>
      <c r="D42" s="858"/>
      <c r="E42" s="858"/>
      <c r="F42" s="1096">
        <v>8</v>
      </c>
      <c r="G42" s="1092">
        <v>53.333333333333336</v>
      </c>
      <c r="H42" s="1085">
        <v>3</v>
      </c>
      <c r="I42" s="1086">
        <v>3.225806451612903</v>
      </c>
      <c r="J42" s="1086">
        <v>166.66666666666666</v>
      </c>
      <c r="K42" s="870"/>
      <c r="L42" s="868"/>
      <c r="M42" s="1097"/>
      <c r="N42" s="1097"/>
      <c r="O42" s="1097"/>
      <c r="P42" s="1097"/>
      <c r="Q42" s="1097"/>
      <c r="R42" s="1097"/>
      <c r="S42" s="1097"/>
      <c r="T42" s="1097"/>
      <c r="U42" s="1097"/>
      <c r="V42" s="1097"/>
      <c r="W42" s="1097"/>
      <c r="X42" s="1097"/>
      <c r="Y42" s="1097"/>
      <c r="Z42" s="1097"/>
      <c r="AA42" s="1097"/>
      <c r="AB42" s="1097"/>
      <c r="AC42" s="1097"/>
      <c r="AD42" s="1097"/>
      <c r="AE42" s="1097"/>
    </row>
    <row r="43" spans="1:31" s="438" customFormat="1" ht="13.5" customHeight="1">
      <c r="A43" s="586"/>
      <c r="B43" s="587"/>
      <c r="C43" s="597" t="s">
        <v>487</v>
      </c>
      <c r="D43" s="598"/>
      <c r="E43" s="598"/>
      <c r="F43" s="1098"/>
      <c r="G43" s="1098"/>
      <c r="H43" s="1098"/>
      <c r="I43" s="1098"/>
      <c r="J43" s="1099"/>
      <c r="K43" s="1100"/>
      <c r="L43" s="586"/>
      <c r="M43" s="592"/>
      <c r="N43" s="592"/>
      <c r="O43" s="592"/>
      <c r="P43" s="592"/>
      <c r="Q43" s="592"/>
      <c r="R43" s="592"/>
      <c r="S43" s="592"/>
      <c r="T43" s="592"/>
      <c r="U43" s="592"/>
      <c r="V43" s="592"/>
      <c r="W43" s="592"/>
      <c r="X43" s="592"/>
      <c r="Y43" s="592"/>
      <c r="Z43" s="592"/>
      <c r="AA43" s="592"/>
      <c r="AB43" s="592"/>
      <c r="AC43" s="592"/>
      <c r="AD43" s="592"/>
      <c r="AE43" s="592"/>
    </row>
    <row r="44" spans="1:31" ht="39" customHeight="1">
      <c r="A44" s="407"/>
      <c r="B44" s="470"/>
      <c r="C44" s="1478" t="s">
        <v>475</v>
      </c>
      <c r="D44" s="1478"/>
      <c r="E44" s="1478"/>
      <c r="F44" s="1478"/>
      <c r="G44" s="1478"/>
      <c r="H44" s="1478"/>
      <c r="I44" s="1478"/>
      <c r="J44" s="1478"/>
      <c r="K44" s="1478"/>
      <c r="L44" s="152"/>
      <c r="M44" s="153"/>
      <c r="N44" s="153"/>
      <c r="O44" s="153"/>
      <c r="P44" s="153"/>
      <c r="Q44" s="153"/>
      <c r="R44" s="153"/>
      <c r="S44" s="1101"/>
      <c r="T44" s="434"/>
      <c r="U44" s="434"/>
      <c r="V44" s="434"/>
      <c r="W44" s="1102"/>
      <c r="X44" s="434"/>
      <c r="Y44" s="434"/>
      <c r="Z44" s="434"/>
      <c r="AA44" s="434"/>
      <c r="AB44" s="434"/>
      <c r="AC44" s="434"/>
      <c r="AD44" s="434"/>
      <c r="AE44" s="434"/>
    </row>
    <row r="45" spans="1:31" s="438" customFormat="1" ht="13.5" customHeight="1">
      <c r="A45" s="435"/>
      <c r="B45" s="591">
        <v>12</v>
      </c>
      <c r="C45" s="1487">
        <v>42736</v>
      </c>
      <c r="D45" s="1487"/>
      <c r="E45" s="1069"/>
      <c r="F45" s="152"/>
      <c r="G45" s="152"/>
      <c r="H45" s="152"/>
      <c r="I45" s="152"/>
      <c r="J45" s="152"/>
      <c r="K45" s="590"/>
      <c r="L45" s="435"/>
      <c r="M45" s="592"/>
      <c r="N45" s="592"/>
      <c r="O45" s="592"/>
      <c r="P45" s="592"/>
      <c r="Q45" s="592"/>
      <c r="R45" s="592"/>
      <c r="S45" s="592"/>
      <c r="T45" s="592"/>
      <c r="U45" s="592"/>
      <c r="V45" s="592"/>
      <c r="W45" s="592"/>
      <c r="X45" s="592"/>
      <c r="Y45" s="592"/>
      <c r="Z45" s="592"/>
      <c r="AA45" s="592"/>
      <c r="AB45" s="592"/>
      <c r="AC45" s="592"/>
      <c r="AD45" s="592"/>
      <c r="AE45" s="592"/>
    </row>
    <row r="46" spans="1:31">
      <c r="A46" s="592"/>
      <c r="B46" s="593"/>
      <c r="C46" s="594"/>
      <c r="D46" s="153"/>
      <c r="E46" s="153"/>
      <c r="F46" s="153"/>
      <c r="G46" s="153"/>
      <c r="H46" s="153"/>
      <c r="I46" s="153"/>
      <c r="J46" s="153"/>
      <c r="K46" s="595"/>
      <c r="L46" s="592"/>
      <c r="M46" s="1103"/>
      <c r="N46" s="434"/>
      <c r="O46" s="434"/>
      <c r="P46" s="434"/>
      <c r="Q46" s="434"/>
      <c r="R46" s="434"/>
      <c r="S46" s="434"/>
      <c r="T46" s="434"/>
      <c r="U46" s="434"/>
      <c r="V46" s="434"/>
      <c r="W46" s="434"/>
      <c r="X46" s="434"/>
      <c r="Y46" s="434"/>
      <c r="Z46" s="434"/>
      <c r="AA46" s="434"/>
      <c r="AB46" s="434"/>
      <c r="AC46" s="434"/>
      <c r="AD46" s="434"/>
      <c r="AE46" s="434"/>
    </row>
    <row r="47" spans="1:31">
      <c r="A47" s="434"/>
      <c r="B47" s="434"/>
      <c r="C47" s="434"/>
      <c r="D47" s="434"/>
      <c r="E47" s="434"/>
      <c r="F47" s="1104"/>
      <c r="G47" s="1104"/>
      <c r="H47" s="1104"/>
      <c r="I47" s="1104"/>
      <c r="J47" s="1105"/>
      <c r="K47" s="1103"/>
      <c r="L47" s="1106"/>
      <c r="M47" s="1103"/>
      <c r="N47" s="434"/>
      <c r="O47" s="434"/>
      <c r="P47" s="434"/>
      <c r="Q47" s="434"/>
      <c r="R47" s="434"/>
      <c r="S47" s="434"/>
      <c r="T47" s="434"/>
      <c r="U47" s="434"/>
      <c r="V47" s="434"/>
      <c r="W47" s="434"/>
      <c r="X47" s="434"/>
      <c r="Y47" s="434"/>
      <c r="Z47" s="434"/>
      <c r="AA47" s="434"/>
      <c r="AB47" s="434"/>
      <c r="AC47" s="434"/>
      <c r="AD47" s="434"/>
      <c r="AE47" s="434"/>
    </row>
    <row r="48" spans="1:31">
      <c r="J48" s="1103"/>
      <c r="K48" s="1103"/>
      <c r="L48" s="1103"/>
      <c r="M48" s="1103"/>
      <c r="N48" s="1107"/>
      <c r="O48" s="434"/>
      <c r="P48" s="434"/>
      <c r="Q48" s="434"/>
      <c r="R48" s="434"/>
      <c r="S48" s="434"/>
      <c r="T48" s="434"/>
      <c r="U48" s="434"/>
      <c r="V48" s="434"/>
      <c r="W48" s="434"/>
      <c r="X48" s="434"/>
      <c r="Y48" s="434"/>
      <c r="Z48" s="434"/>
      <c r="AA48" s="434"/>
      <c r="AB48" s="434"/>
      <c r="AC48" s="434"/>
      <c r="AD48" s="434"/>
      <c r="AE48" s="434"/>
    </row>
    <row r="49" spans="7:31">
      <c r="J49" s="1103"/>
      <c r="K49" s="1103"/>
      <c r="L49" s="1103"/>
      <c r="M49" s="1103"/>
      <c r="N49" s="434"/>
      <c r="O49" s="434"/>
      <c r="P49" s="434"/>
      <c r="Q49" s="434"/>
      <c r="R49" s="434"/>
      <c r="S49" s="434"/>
      <c r="T49" s="434"/>
      <c r="U49" s="434"/>
      <c r="V49" s="434"/>
      <c r="W49" s="434"/>
      <c r="X49" s="434"/>
      <c r="Y49" s="434"/>
      <c r="Z49" s="434"/>
      <c r="AA49" s="434"/>
      <c r="AB49" s="434"/>
      <c r="AC49" s="434"/>
      <c r="AD49" s="434"/>
      <c r="AE49" s="434"/>
    </row>
    <row r="50" spans="7:31">
      <c r="J50" s="1103"/>
      <c r="K50" s="1103"/>
      <c r="L50" s="1103"/>
      <c r="M50" s="1103"/>
      <c r="N50" s="434"/>
      <c r="O50" s="434"/>
      <c r="P50" s="434"/>
      <c r="Q50" s="434"/>
      <c r="R50" s="434"/>
      <c r="S50" s="434"/>
      <c r="T50" s="434"/>
      <c r="U50" s="434"/>
      <c r="V50" s="434"/>
      <c r="W50" s="434"/>
      <c r="X50" s="434"/>
      <c r="Y50" s="434"/>
      <c r="Z50" s="434"/>
      <c r="AA50" s="434"/>
      <c r="AB50" s="434"/>
      <c r="AC50" s="434"/>
      <c r="AD50" s="434"/>
      <c r="AE50" s="434"/>
    </row>
    <row r="51" spans="7:31">
      <c r="J51" s="1103"/>
      <c r="K51" s="1103"/>
      <c r="L51" s="1103"/>
      <c r="M51" s="1103"/>
      <c r="N51" s="434"/>
      <c r="O51" s="434"/>
      <c r="P51" s="434"/>
      <c r="Q51" s="434"/>
      <c r="R51" s="434"/>
      <c r="S51" s="434"/>
      <c r="T51" s="434"/>
      <c r="U51" s="434"/>
      <c r="V51" s="434"/>
      <c r="W51" s="434"/>
      <c r="X51" s="434"/>
      <c r="Y51" s="434"/>
      <c r="Z51" s="434"/>
      <c r="AA51" s="434"/>
      <c r="AB51" s="434"/>
      <c r="AC51" s="434"/>
      <c r="AD51" s="434"/>
      <c r="AE51" s="434"/>
    </row>
    <row r="52" spans="7:31">
      <c r="J52" s="1103"/>
      <c r="K52" s="1103"/>
      <c r="L52" s="1103"/>
      <c r="M52" s="1103"/>
    </row>
    <row r="53" spans="7:31">
      <c r="J53" s="1103"/>
      <c r="K53" s="1103"/>
      <c r="L53" s="1103"/>
      <c r="M53" s="1103"/>
    </row>
    <row r="54" spans="7:31">
      <c r="J54" s="1108"/>
      <c r="K54" s="1103"/>
      <c r="L54" s="1103"/>
      <c r="M54" s="1103"/>
    </row>
    <row r="55" spans="7:31">
      <c r="J55" s="1103"/>
      <c r="K55" s="1103"/>
      <c r="L55" s="1103"/>
      <c r="M55" s="1103"/>
    </row>
    <row r="56" spans="7:31">
      <c r="J56" s="1103"/>
      <c r="K56" s="1103"/>
      <c r="L56" s="1103"/>
      <c r="M56" s="1103"/>
    </row>
    <row r="57" spans="7:31">
      <c r="J57" s="1103"/>
      <c r="K57" s="1103"/>
      <c r="L57" s="1103"/>
      <c r="M57" s="1103"/>
    </row>
    <row r="58" spans="7:31">
      <c r="J58" s="1103"/>
      <c r="K58" s="1103"/>
      <c r="L58" s="1103"/>
    </row>
    <row r="64" spans="7:31">
      <c r="G64" s="417"/>
    </row>
  </sheetData>
  <mergeCells count="11">
    <mergeCell ref="C8:D8"/>
    <mergeCell ref="C44:K44"/>
    <mergeCell ref="C45:D45"/>
    <mergeCell ref="C1:D1"/>
    <mergeCell ref="J1:K1"/>
    <mergeCell ref="J2:J3"/>
    <mergeCell ref="C4:J4"/>
    <mergeCell ref="C6:D7"/>
    <mergeCell ref="F6:G6"/>
    <mergeCell ref="H6:I6"/>
    <mergeCell ref="J6:J7"/>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7"/>
  </sheetPr>
  <dimension ref="A1:BH78"/>
  <sheetViews>
    <sheetView zoomScaleNormal="100" workbookViewId="0"/>
  </sheetViews>
  <sheetFormatPr defaultRowHeight="12.75"/>
  <cols>
    <col min="1" max="1" width="1" style="174" customWidth="1"/>
    <col min="2" max="2" width="2.42578125" style="174" customWidth="1"/>
    <col min="3" max="3" width="2" style="174" customWidth="1"/>
    <col min="4" max="4" width="20.28515625" style="174" customWidth="1"/>
    <col min="5" max="6" width="8" style="174" customWidth="1"/>
    <col min="7" max="7" width="7.85546875" style="174" customWidth="1"/>
    <col min="8" max="13" width="8.140625" style="174" customWidth="1"/>
    <col min="14" max="14" width="2.5703125" style="174" customWidth="1"/>
    <col min="15" max="15" width="1" style="174" customWidth="1"/>
    <col min="16" max="16" width="7" style="174" bestFit="1" customWidth="1"/>
    <col min="17" max="41" width="9.140625" style="174"/>
    <col min="42" max="42" width="22.28515625" style="174" customWidth="1"/>
    <col min="43" max="16384" width="9.140625" style="174"/>
  </cols>
  <sheetData>
    <row r="1" spans="1:29" ht="13.5" customHeight="1">
      <c r="A1" s="173"/>
      <c r="B1" s="1505" t="s">
        <v>387</v>
      </c>
      <c r="C1" s="1505"/>
      <c r="D1" s="1505"/>
      <c r="E1" s="1505"/>
      <c r="F1" s="235"/>
      <c r="G1" s="235"/>
      <c r="H1" s="235"/>
      <c r="I1" s="235"/>
      <c r="J1" s="235"/>
      <c r="K1" s="235"/>
      <c r="L1" s="235"/>
      <c r="M1" s="235"/>
      <c r="N1" s="235"/>
      <c r="O1" s="1054"/>
      <c r="Q1" s="1762"/>
      <c r="R1" s="1762"/>
      <c r="S1" s="1762"/>
    </row>
    <row r="2" spans="1:29" ht="6" customHeight="1">
      <c r="A2" s="173"/>
      <c r="B2" s="171"/>
      <c r="C2" s="171"/>
      <c r="D2" s="171"/>
      <c r="E2" s="171"/>
      <c r="F2" s="171"/>
      <c r="G2" s="171"/>
      <c r="H2" s="171"/>
      <c r="I2" s="171"/>
      <c r="J2" s="171"/>
      <c r="K2" s="171"/>
      <c r="L2" s="171"/>
      <c r="M2" s="171"/>
      <c r="N2" s="236"/>
      <c r="O2" s="1054"/>
      <c r="Q2" s="1762"/>
      <c r="R2" s="1762"/>
      <c r="S2" s="1762"/>
    </row>
    <row r="3" spans="1:29" ht="13.5" customHeight="1" thickBot="1">
      <c r="A3" s="173"/>
      <c r="B3" s="175"/>
      <c r="C3" s="175"/>
      <c r="D3" s="175"/>
      <c r="E3" s="175"/>
      <c r="F3" s="175"/>
      <c r="G3" s="175"/>
      <c r="H3" s="175"/>
      <c r="I3" s="175"/>
      <c r="J3" s="175"/>
      <c r="K3" s="175"/>
      <c r="L3" s="175"/>
      <c r="M3" s="1126" t="s">
        <v>70</v>
      </c>
      <c r="N3" s="237"/>
      <c r="O3" s="1054"/>
      <c r="Q3" s="1762"/>
      <c r="R3" s="1762"/>
      <c r="S3" s="1762"/>
    </row>
    <row r="4" spans="1:29" s="1058" customFormat="1" ht="13.5" customHeight="1" thickBot="1">
      <c r="A4" s="1055"/>
      <c r="B4" s="1056"/>
      <c r="C4" s="1124" t="s">
        <v>447</v>
      </c>
      <c r="D4" s="1125"/>
      <c r="E4" s="1125"/>
      <c r="F4" s="1125"/>
      <c r="G4" s="1125"/>
      <c r="H4" s="1125"/>
      <c r="I4" s="1125"/>
      <c r="J4" s="1125"/>
      <c r="K4" s="1125"/>
      <c r="L4" s="1125"/>
      <c r="M4" s="396"/>
      <c r="N4" s="237"/>
      <c r="O4" s="1057"/>
      <c r="P4" s="174"/>
      <c r="Q4" s="1762"/>
      <c r="R4" s="1762"/>
      <c r="S4" s="1762"/>
      <c r="T4" s="174"/>
    </row>
    <row r="5" spans="1:29" s="1062" customFormat="1" ht="3" customHeight="1">
      <c r="A5" s="1059"/>
      <c r="B5" s="206"/>
      <c r="C5" s="1060"/>
      <c r="D5" s="1060"/>
      <c r="E5" s="1060"/>
      <c r="F5" s="1060"/>
      <c r="G5" s="1060"/>
      <c r="H5" s="1060"/>
      <c r="I5" s="1060"/>
      <c r="J5" s="1060"/>
      <c r="K5" s="1060"/>
      <c r="L5" s="1060"/>
      <c r="M5" s="1060"/>
      <c r="N5" s="237"/>
      <c r="O5" s="1061"/>
      <c r="P5" s="174"/>
      <c r="Q5" s="1762"/>
      <c r="R5" s="1762"/>
      <c r="S5" s="1762"/>
      <c r="T5" s="174"/>
    </row>
    <row r="6" spans="1:29" s="1062" customFormat="1" ht="3" customHeight="1">
      <c r="A6" s="1059"/>
      <c r="B6" s="206"/>
      <c r="C6" s="1063"/>
      <c r="D6" s="1063"/>
      <c r="E6" s="1149"/>
      <c r="F6" s="1149"/>
      <c r="G6" s="1149"/>
      <c r="H6" s="1149"/>
      <c r="I6" s="1149"/>
      <c r="J6" s="1150"/>
      <c r="K6" s="1150"/>
      <c r="L6" s="1150"/>
      <c r="M6" s="1150"/>
      <c r="N6" s="237"/>
      <c r="O6" s="1061"/>
      <c r="P6" s="174"/>
      <c r="Q6" s="1762"/>
      <c r="R6" s="1762"/>
      <c r="S6" s="1762"/>
      <c r="T6" s="174"/>
    </row>
    <row r="7" spans="1:29" s="1062" customFormat="1" ht="13.5" customHeight="1">
      <c r="A7" s="1059"/>
      <c r="B7" s="206"/>
      <c r="C7" s="1063"/>
      <c r="D7" s="1063"/>
      <c r="E7" s="1143">
        <v>2007</v>
      </c>
      <c r="F7" s="1143">
        <v>2008</v>
      </c>
      <c r="G7" s="1143">
        <v>2009</v>
      </c>
      <c r="H7" s="1143">
        <v>2010</v>
      </c>
      <c r="I7" s="1143">
        <v>2011</v>
      </c>
      <c r="J7" s="1143">
        <v>2012</v>
      </c>
      <c r="K7" s="1143">
        <v>2013</v>
      </c>
      <c r="L7" s="1143">
        <v>2014</v>
      </c>
      <c r="M7" s="1143">
        <v>2015</v>
      </c>
      <c r="N7" s="237"/>
      <c r="O7" s="1061"/>
      <c r="P7" s="174"/>
      <c r="Q7" s="1699"/>
      <c r="R7" s="1699"/>
      <c r="S7" s="1763"/>
      <c r="T7" s="1145"/>
      <c r="U7" s="1145"/>
      <c r="V7" s="1145"/>
      <c r="W7" s="1145"/>
      <c r="X7" s="1145"/>
      <c r="Y7" s="1146"/>
      <c r="Z7" s="1146"/>
      <c r="AA7" s="1146"/>
      <c r="AB7" s="1146"/>
      <c r="AC7" s="1146"/>
    </row>
    <row r="8" spans="1:29" s="1062" customFormat="1" ht="3" customHeight="1">
      <c r="A8" s="1059"/>
      <c r="B8" s="206"/>
      <c r="C8" s="1063"/>
      <c r="D8" s="1063"/>
      <c r="E8" s="1147"/>
      <c r="F8" s="1147"/>
      <c r="G8" s="1148"/>
      <c r="H8" s="1148"/>
      <c r="I8" s="1149"/>
      <c r="J8" s="1150"/>
      <c r="K8" s="1150"/>
      <c r="L8" s="1150"/>
      <c r="M8" s="1150"/>
      <c r="N8" s="237"/>
      <c r="O8" s="1061"/>
      <c r="P8" s="174"/>
      <c r="Q8" s="1699"/>
      <c r="R8" s="1699"/>
      <c r="S8" s="1763"/>
      <c r="T8" s="1145"/>
      <c r="U8" s="1145"/>
      <c r="V8" s="1145"/>
      <c r="W8" s="1145"/>
      <c r="X8" s="1145"/>
      <c r="Y8" s="1146"/>
      <c r="Z8" s="1146"/>
      <c r="AA8" s="1146"/>
      <c r="AB8" s="1146"/>
      <c r="AC8" s="1146"/>
    </row>
    <row r="9" spans="1:29" s="1158" customFormat="1" ht="14.25" customHeight="1">
      <c r="A9" s="1151"/>
      <c r="B9" s="1152"/>
      <c r="C9" s="1114" t="s">
        <v>391</v>
      </c>
      <c r="D9" s="1115"/>
      <c r="E9" s="1153">
        <v>341720</v>
      </c>
      <c r="F9" s="1153">
        <v>343663</v>
      </c>
      <c r="G9" s="1153">
        <v>336378</v>
      </c>
      <c r="H9" s="1153">
        <v>283311</v>
      </c>
      <c r="I9" s="1153">
        <v>281015</v>
      </c>
      <c r="J9" s="1153">
        <v>268026</v>
      </c>
      <c r="K9" s="1153">
        <v>265860</v>
      </c>
      <c r="L9" s="1153">
        <v>270181</v>
      </c>
      <c r="M9" s="1153">
        <v>273060</v>
      </c>
      <c r="N9" s="1154"/>
      <c r="O9" s="1155"/>
      <c r="P9" s="1117"/>
      <c r="Q9" s="1699"/>
      <c r="R9" s="1699"/>
      <c r="S9" s="1683"/>
      <c r="T9" s="1140"/>
      <c r="U9" s="1140"/>
      <c r="V9" s="1140"/>
      <c r="W9" s="1140"/>
      <c r="X9" s="1140"/>
      <c r="Y9" s="1157"/>
      <c r="Z9" s="1157"/>
      <c r="AA9" s="1157"/>
      <c r="AB9" s="1157"/>
      <c r="AC9" s="1157"/>
    </row>
    <row r="10" spans="1:29" s="1158" customFormat="1" ht="14.25" customHeight="1">
      <c r="A10" s="1151"/>
      <c r="B10" s="1152"/>
      <c r="C10" s="1114" t="s">
        <v>392</v>
      </c>
      <c r="D10" s="1115"/>
      <c r="E10" s="1153">
        <v>397332</v>
      </c>
      <c r="F10" s="1153">
        <v>400210</v>
      </c>
      <c r="G10" s="1153">
        <v>390129</v>
      </c>
      <c r="H10" s="1153">
        <v>337570</v>
      </c>
      <c r="I10" s="1153">
        <v>334499</v>
      </c>
      <c r="J10" s="1153">
        <v>319177</v>
      </c>
      <c r="K10" s="1153">
        <v>315112</v>
      </c>
      <c r="L10" s="1153">
        <v>318886</v>
      </c>
      <c r="M10" s="1153">
        <v>321500</v>
      </c>
      <c r="N10" s="1064"/>
      <c r="O10" s="1155"/>
      <c r="P10" s="1117"/>
      <c r="Q10" s="1062"/>
      <c r="R10" s="1062"/>
      <c r="S10" s="1683"/>
      <c r="T10" s="1684"/>
      <c r="U10" s="1684"/>
      <c r="V10" s="1684"/>
      <c r="W10" s="1140"/>
      <c r="X10" s="1140"/>
      <c r="Y10" s="1157"/>
      <c r="Z10" s="1157"/>
      <c r="AA10" s="1157"/>
      <c r="AB10" s="1157"/>
      <c r="AC10" s="1157"/>
    </row>
    <row r="11" spans="1:29" s="1158" customFormat="1" ht="14.25" customHeight="1">
      <c r="A11" s="1151"/>
      <c r="B11" s="1152"/>
      <c r="C11" s="1114" t="s">
        <v>506</v>
      </c>
      <c r="D11" s="1115"/>
      <c r="E11" s="1153">
        <v>3094177</v>
      </c>
      <c r="F11" s="1153">
        <v>3138017</v>
      </c>
      <c r="G11" s="1153">
        <v>2998781</v>
      </c>
      <c r="H11" s="1153">
        <v>2779077</v>
      </c>
      <c r="I11" s="1153">
        <v>2735237</v>
      </c>
      <c r="J11" s="1153">
        <v>2559732</v>
      </c>
      <c r="K11" s="1153">
        <v>2555676</v>
      </c>
      <c r="L11" s="1153">
        <v>2636881</v>
      </c>
      <c r="M11" s="1153">
        <v>2716011</v>
      </c>
      <c r="N11" s="1064"/>
      <c r="O11" s="1155"/>
      <c r="P11" s="1117"/>
      <c r="Q11" s="1685"/>
      <c r="R11" s="1685"/>
      <c r="S11" s="1686"/>
      <c r="T11" s="1686"/>
      <c r="U11" s="1686"/>
      <c r="V11" s="1686"/>
      <c r="W11" s="1159"/>
      <c r="X11" s="1156"/>
      <c r="Y11" s="1157"/>
      <c r="Z11" s="1157"/>
      <c r="AA11" s="1157"/>
      <c r="AB11" s="1157"/>
      <c r="AC11" s="1157"/>
    </row>
    <row r="12" spans="1:29" s="1158" customFormat="1" ht="14.25" customHeight="1">
      <c r="A12" s="1151"/>
      <c r="B12" s="1152"/>
      <c r="C12" s="1114" t="s">
        <v>507</v>
      </c>
      <c r="D12" s="1115"/>
      <c r="E12" s="1153">
        <v>2848902</v>
      </c>
      <c r="F12" s="1153">
        <v>2894365</v>
      </c>
      <c r="G12" s="1153">
        <v>2759400</v>
      </c>
      <c r="H12" s="1153">
        <v>2599509</v>
      </c>
      <c r="I12" s="1153">
        <v>2553741</v>
      </c>
      <c r="J12" s="1153">
        <v>2387386</v>
      </c>
      <c r="K12" s="1153">
        <v>2384121</v>
      </c>
      <c r="L12" s="1153">
        <v>2458163</v>
      </c>
      <c r="M12" s="1153">
        <v>2537653</v>
      </c>
      <c r="N12" s="1064"/>
      <c r="O12" s="1155"/>
      <c r="P12" s="1117"/>
      <c r="Q12" s="1687"/>
      <c r="R12" s="1687"/>
      <c r="S12" s="1688"/>
      <c r="T12" s="1688"/>
      <c r="U12" s="1689"/>
      <c r="V12" s="1689"/>
      <c r="W12" s="1159"/>
      <c r="X12" s="1156"/>
      <c r="Y12" s="1157"/>
      <c r="Z12" s="1157"/>
      <c r="AA12" s="1157"/>
      <c r="AB12" s="1157"/>
      <c r="AC12" s="1157"/>
    </row>
    <row r="13" spans="1:29" s="1117" customFormat="1" ht="15" customHeight="1">
      <c r="A13" s="1112"/>
      <c r="B13" s="1113"/>
      <c r="C13" s="1114" t="s">
        <v>508</v>
      </c>
      <c r="D13" s="1115"/>
      <c r="E13" s="1160"/>
      <c r="F13" s="1160"/>
      <c r="G13" s="1160"/>
      <c r="H13" s="1160"/>
      <c r="I13" s="1160"/>
      <c r="J13" s="1160"/>
      <c r="K13" s="1160"/>
      <c r="L13" s="1160"/>
      <c r="M13" s="1160"/>
      <c r="N13" s="1130"/>
      <c r="O13" s="1116"/>
      <c r="Q13" s="1690"/>
      <c r="R13" s="1690"/>
      <c r="S13" s="1691"/>
      <c r="T13" s="1692"/>
      <c r="U13" s="1693"/>
      <c r="V13" s="1693"/>
      <c r="W13" s="1161"/>
      <c r="X13" s="1140"/>
      <c r="Y13" s="1157"/>
      <c r="Z13" s="1157"/>
      <c r="AA13" s="1157"/>
      <c r="AB13" s="1157"/>
      <c r="AC13" s="1157"/>
    </row>
    <row r="14" spans="1:29" s="1117" customFormat="1" ht="13.5" customHeight="1">
      <c r="A14" s="1112"/>
      <c r="B14" s="1113"/>
      <c r="C14" s="1116"/>
      <c r="D14" s="1162" t="s">
        <v>448</v>
      </c>
      <c r="E14" s="1160">
        <v>808.47849558853909</v>
      </c>
      <c r="F14" s="1160">
        <v>846.1337237422581</v>
      </c>
      <c r="G14" s="1160">
        <v>870.33975224698497</v>
      </c>
      <c r="H14" s="1160">
        <v>900.03881579759502</v>
      </c>
      <c r="I14" s="1160">
        <v>906.10728754671709</v>
      </c>
      <c r="J14" s="1160">
        <v>915.01247006081212</v>
      </c>
      <c r="K14" s="1160">
        <v>912.18298170177309</v>
      </c>
      <c r="L14" s="1160">
        <v>909.49144915721399</v>
      </c>
      <c r="M14" s="1160">
        <v>913.92544791377406</v>
      </c>
      <c r="N14" s="1064"/>
      <c r="O14" s="1116"/>
      <c r="Q14" s="1690"/>
      <c r="R14" s="1690"/>
      <c r="S14" s="1691"/>
      <c r="T14" s="1694"/>
      <c r="U14" s="1695"/>
      <c r="V14" s="1695"/>
      <c r="W14" s="1159"/>
      <c r="X14" s="1163"/>
      <c r="Y14" s="1157"/>
      <c r="Z14" s="1157"/>
      <c r="AA14" s="1157"/>
      <c r="AB14" s="1157"/>
      <c r="AC14" s="1157"/>
    </row>
    <row r="15" spans="1:29" s="1117" customFormat="1" ht="12" customHeight="1">
      <c r="A15" s="1112"/>
      <c r="B15" s="1113"/>
      <c r="C15" s="1116"/>
      <c r="D15" s="1164" t="s">
        <v>398</v>
      </c>
      <c r="E15" s="1160">
        <v>879.63837896457812</v>
      </c>
      <c r="F15" s="1160">
        <v>920.05051352871101</v>
      </c>
      <c r="G15" s="1160">
        <v>943.94497678600203</v>
      </c>
      <c r="H15" s="1160">
        <v>977.55570030800004</v>
      </c>
      <c r="I15" s="1160">
        <v>985.22802549054211</v>
      </c>
      <c r="J15" s="1160">
        <v>999.85354294571812</v>
      </c>
      <c r="K15" s="1160">
        <v>993.79266174939096</v>
      </c>
      <c r="L15" s="1160">
        <v>985.0215081163841</v>
      </c>
      <c r="M15" s="1160">
        <v>990.04668016967901</v>
      </c>
      <c r="N15" s="1064"/>
      <c r="O15" s="1116"/>
      <c r="Q15" s="1696"/>
      <c r="R15" s="1690"/>
      <c r="S15" s="1691"/>
      <c r="T15" s="1691"/>
      <c r="U15" s="1697"/>
      <c r="V15" s="1697"/>
      <c r="W15" s="1159"/>
      <c r="X15" s="1163"/>
      <c r="Y15" s="1157"/>
      <c r="Z15" s="1157"/>
      <c r="AA15" s="1157"/>
      <c r="AB15" s="1157"/>
      <c r="AC15" s="1157"/>
    </row>
    <row r="16" spans="1:29" s="1117" customFormat="1" ht="12" customHeight="1">
      <c r="A16" s="1112"/>
      <c r="B16" s="1113"/>
      <c r="C16" s="1116"/>
      <c r="D16" s="1164" t="s">
        <v>399</v>
      </c>
      <c r="E16" s="1160">
        <v>714.62491977619004</v>
      </c>
      <c r="F16" s="1160">
        <v>749.7347664562111</v>
      </c>
      <c r="G16" s="1160">
        <v>775.50184381051599</v>
      </c>
      <c r="H16" s="1160">
        <v>801.81028727640103</v>
      </c>
      <c r="I16" s="1160">
        <v>808.37025244079109</v>
      </c>
      <c r="J16" s="1160">
        <v>814.53727639534998</v>
      </c>
      <c r="K16" s="1160">
        <v>816.21122210111105</v>
      </c>
      <c r="L16" s="1160">
        <v>820.25300466774809</v>
      </c>
      <c r="M16" s="1160">
        <v>824.99170229471508</v>
      </c>
      <c r="N16" s="1064"/>
      <c r="O16" s="1116"/>
      <c r="Q16" s="1698"/>
      <c r="R16" s="1690"/>
      <c r="S16" s="1691"/>
      <c r="T16" s="1691"/>
      <c r="U16" s="1697"/>
      <c r="V16" s="1697"/>
      <c r="W16" s="1159"/>
      <c r="X16" s="1163"/>
      <c r="Y16" s="1157"/>
      <c r="Z16" s="1157"/>
      <c r="AA16" s="1157"/>
      <c r="AB16" s="1157"/>
      <c r="AC16" s="1157"/>
    </row>
    <row r="17" spans="1:60" s="1117" customFormat="1" ht="15" customHeight="1">
      <c r="A17" s="1112"/>
      <c r="B17" s="1113"/>
      <c r="C17" s="1162"/>
      <c r="D17" s="1162" t="s">
        <v>449</v>
      </c>
      <c r="E17" s="1160">
        <v>583.36</v>
      </c>
      <c r="F17" s="1160">
        <v>600</v>
      </c>
      <c r="G17" s="1160">
        <v>615.5</v>
      </c>
      <c r="H17" s="1160">
        <v>634</v>
      </c>
      <c r="I17" s="1160">
        <v>641.92999999999995</v>
      </c>
      <c r="J17" s="1160">
        <v>641.92999999999995</v>
      </c>
      <c r="K17" s="1160">
        <v>641.92999999999995</v>
      </c>
      <c r="L17" s="1160">
        <v>641.92999999999995</v>
      </c>
      <c r="M17" s="1160">
        <v>650</v>
      </c>
      <c r="N17" s="1064"/>
      <c r="O17" s="1116"/>
      <c r="Q17" s="1690"/>
      <c r="R17" s="1690"/>
      <c r="S17" s="1699"/>
      <c r="T17" s="1700"/>
      <c r="U17" s="1697"/>
      <c r="V17" s="1697"/>
      <c r="W17" s="1159"/>
      <c r="X17" s="1163"/>
      <c r="Y17" s="1157"/>
      <c r="Z17" s="1157"/>
      <c r="AA17" s="1157"/>
      <c r="AB17" s="1157"/>
      <c r="AC17" s="1157"/>
    </row>
    <row r="18" spans="1:60" s="1117" customFormat="1" ht="15" customHeight="1">
      <c r="A18" s="1112"/>
      <c r="B18" s="1113"/>
      <c r="C18" s="1165" t="s">
        <v>509</v>
      </c>
      <c r="D18" s="1115"/>
      <c r="E18" s="1160"/>
      <c r="F18" s="1160"/>
      <c r="G18" s="1160"/>
      <c r="H18" s="1160"/>
      <c r="I18" s="1160"/>
      <c r="J18" s="1160"/>
      <c r="K18" s="1160"/>
      <c r="L18" s="1160"/>
      <c r="M18" s="1160"/>
      <c r="N18" s="1130"/>
      <c r="O18" s="1116"/>
      <c r="Q18" s="1690"/>
      <c r="R18" s="1696"/>
      <c r="S18" s="1699"/>
      <c r="T18" s="1701"/>
      <c r="U18" s="1702"/>
      <c r="V18" s="1702"/>
      <c r="W18" s="1161"/>
      <c r="X18" s="1163"/>
      <c r="Y18" s="1157"/>
      <c r="Z18" s="1157"/>
      <c r="AA18" s="1157"/>
      <c r="AB18" s="1157"/>
      <c r="AC18" s="1157"/>
    </row>
    <row r="19" spans="1:60" s="1158" customFormat="1" ht="13.5" customHeight="1">
      <c r="A19" s="1151"/>
      <c r="B19" s="1152"/>
      <c r="C19" s="1155"/>
      <c r="D19" s="1162" t="s">
        <v>450</v>
      </c>
      <c r="E19" s="1160">
        <v>965.24629620701603</v>
      </c>
      <c r="F19" s="1160">
        <v>1010.3760072203901</v>
      </c>
      <c r="G19" s="1160">
        <v>1036.4416794790202</v>
      </c>
      <c r="H19" s="1160">
        <v>1076.2614484440001</v>
      </c>
      <c r="I19" s="1160">
        <v>1084.5540077386001</v>
      </c>
      <c r="J19" s="1160">
        <v>1095.58619281857</v>
      </c>
      <c r="K19" s="1160">
        <v>1093.8178723953499</v>
      </c>
      <c r="L19" s="1160">
        <v>1093.20854089105</v>
      </c>
      <c r="M19" s="1166">
        <v>1096.65734127991</v>
      </c>
      <c r="N19" s="1064"/>
      <c r="O19" s="1155"/>
      <c r="P19" s="1117"/>
      <c r="Q19" s="1703"/>
      <c r="R19" s="1704"/>
      <c r="S19" s="1699"/>
      <c r="T19" s="1700"/>
      <c r="U19" s="1697"/>
      <c r="V19" s="1697"/>
      <c r="W19" s="1159"/>
      <c r="X19" s="1167"/>
      <c r="Y19" s="1157"/>
      <c r="Z19" s="1157"/>
      <c r="AA19" s="1157"/>
      <c r="AB19" s="1157"/>
      <c r="AC19" s="1157"/>
    </row>
    <row r="20" spans="1:60" s="1158" customFormat="1" ht="12" customHeight="1">
      <c r="A20" s="1151"/>
      <c r="B20" s="1152"/>
      <c r="C20" s="1155"/>
      <c r="D20" s="1164" t="s">
        <v>398</v>
      </c>
      <c r="E20" s="1160">
        <v>1068.2958486006801</v>
      </c>
      <c r="F20" s="1160">
        <v>1115.4109811926901</v>
      </c>
      <c r="G20" s="1160">
        <v>1141.5374774492002</v>
      </c>
      <c r="H20" s="1160">
        <v>1185.6883378426201</v>
      </c>
      <c r="I20" s="1160">
        <v>1196.1606364646002</v>
      </c>
      <c r="J20" s="1160">
        <v>1213.0207353340002</v>
      </c>
      <c r="K20" s="1160">
        <v>1209.2112926836</v>
      </c>
      <c r="L20" s="1160">
        <v>1203.3163954215399</v>
      </c>
      <c r="M20" s="1166">
        <v>1207.7620848918802</v>
      </c>
      <c r="N20" s="1064"/>
      <c r="O20" s="1155"/>
      <c r="P20" s="1117"/>
      <c r="Q20" s="1703"/>
      <c r="R20" s="1685"/>
      <c r="S20" s="1699"/>
      <c r="T20" s="1700"/>
      <c r="U20" s="1697"/>
      <c r="V20" s="1697"/>
      <c r="W20" s="1159"/>
      <c r="Y20" s="1157"/>
      <c r="Z20" s="1157"/>
      <c r="AA20" s="1157"/>
      <c r="AB20" s="1157"/>
      <c r="AC20" s="1157"/>
    </row>
    <row r="21" spans="1:60" s="1158" customFormat="1" ht="12" customHeight="1">
      <c r="A21" s="1151"/>
      <c r="B21" s="1152"/>
      <c r="C21" s="1155"/>
      <c r="D21" s="1164" t="s">
        <v>399</v>
      </c>
      <c r="E21" s="1160">
        <v>829.33307489243009</v>
      </c>
      <c r="F21" s="1160">
        <v>873.39411178432704</v>
      </c>
      <c r="G21" s="1160">
        <v>901.02920397370201</v>
      </c>
      <c r="H21" s="1160">
        <v>937.59691884936399</v>
      </c>
      <c r="I21" s="1160">
        <v>946.68748534099802</v>
      </c>
      <c r="J21" s="1160">
        <v>956.51135558425801</v>
      </c>
      <c r="K21" s="1160">
        <v>958.1169410237261</v>
      </c>
      <c r="L21" s="1160">
        <v>963.11657750883012</v>
      </c>
      <c r="M21" s="1166">
        <v>966.85175731037509</v>
      </c>
      <c r="N21" s="1064"/>
      <c r="O21" s="1155"/>
      <c r="P21" s="1117"/>
      <c r="Q21" s="1685"/>
      <c r="R21" s="1685"/>
      <c r="S21" s="1699"/>
      <c r="T21" s="1700"/>
      <c r="U21" s="1697"/>
      <c r="V21" s="1697"/>
      <c r="W21" s="1159"/>
      <c r="X21" s="1140"/>
      <c r="Y21" s="1157"/>
      <c r="Z21" s="1157"/>
      <c r="AA21" s="1157"/>
      <c r="AB21" s="1157"/>
      <c r="AC21" s="1157"/>
    </row>
    <row r="22" spans="1:60" s="1158" customFormat="1" ht="15" customHeight="1">
      <c r="A22" s="1151"/>
      <c r="B22" s="1152"/>
      <c r="C22" s="1168"/>
      <c r="D22" s="1169" t="s">
        <v>451</v>
      </c>
      <c r="E22" s="1160">
        <v>693</v>
      </c>
      <c r="F22" s="1160">
        <v>721.82</v>
      </c>
      <c r="G22" s="1160">
        <v>740</v>
      </c>
      <c r="H22" s="1160">
        <v>768.375</v>
      </c>
      <c r="I22" s="1160">
        <v>776</v>
      </c>
      <c r="J22" s="1160">
        <v>783.62</v>
      </c>
      <c r="K22" s="1160">
        <v>785.45</v>
      </c>
      <c r="L22" s="1160">
        <v>786.99</v>
      </c>
      <c r="M22" s="1160">
        <v>790.03</v>
      </c>
      <c r="N22" s="1064"/>
      <c r="O22" s="1155"/>
      <c r="P22" s="1117"/>
      <c r="Q22" s="1685"/>
      <c r="R22" s="1685"/>
      <c r="S22" s="1699"/>
      <c r="T22" s="1700"/>
      <c r="U22" s="1697"/>
      <c r="V22" s="1697"/>
      <c r="W22" s="1159"/>
      <c r="Y22" s="1157"/>
      <c r="Z22" s="1157"/>
      <c r="AA22" s="1157"/>
      <c r="AB22" s="1157"/>
      <c r="AC22" s="1157"/>
    </row>
    <row r="23" spans="1:60" s="1158" customFormat="1" ht="15" customHeight="1">
      <c r="A23" s="1151"/>
      <c r="B23" s="1152"/>
      <c r="C23" s="1114" t="s">
        <v>510</v>
      </c>
      <c r="D23" s="1170"/>
      <c r="E23" s="1153">
        <v>2153028</v>
      </c>
      <c r="F23" s="1153">
        <v>2171074</v>
      </c>
      <c r="G23" s="1153">
        <v>2082235</v>
      </c>
      <c r="H23" s="1153">
        <v>2073784</v>
      </c>
      <c r="I23" s="1153">
        <v>2038354</v>
      </c>
      <c r="J23" s="1153">
        <v>1910957</v>
      </c>
      <c r="K23" s="1153">
        <v>1890511</v>
      </c>
      <c r="L23" s="1153">
        <v>1928307</v>
      </c>
      <c r="M23" s="1153">
        <v>1991131</v>
      </c>
      <c r="N23" s="1064"/>
      <c r="O23" s="1155"/>
      <c r="P23" s="1117"/>
      <c r="Q23" s="1685"/>
      <c r="R23" s="1685"/>
      <c r="S23" s="1699"/>
      <c r="T23" s="1700"/>
      <c r="U23" s="1697"/>
      <c r="V23" s="1697"/>
      <c r="W23" s="1159"/>
      <c r="Y23" s="1157"/>
      <c r="Z23" s="1157"/>
      <c r="AA23" s="1157"/>
      <c r="AB23" s="1157"/>
      <c r="AC23" s="1157"/>
    </row>
    <row r="24" spans="1:60" s="1158" customFormat="1" ht="22.5" customHeight="1" thickBot="1">
      <c r="A24" s="1151"/>
      <c r="B24" s="1152"/>
      <c r="C24" s="1168"/>
      <c r="D24" s="1170"/>
      <c r="E24" s="1139"/>
      <c r="F24" s="1139"/>
      <c r="G24" s="1139"/>
      <c r="H24" s="1139"/>
      <c r="I24" s="1139"/>
      <c r="J24" s="1139"/>
      <c r="K24" s="1139"/>
      <c r="L24" s="1139"/>
      <c r="M24" s="1139"/>
      <c r="N24" s="1064"/>
      <c r="O24" s="1155"/>
      <c r="P24" s="1117"/>
      <c r="Q24" s="1685"/>
      <c r="R24" s="1685"/>
      <c r="S24" s="1685"/>
      <c r="T24" s="1685"/>
      <c r="U24" s="1685"/>
      <c r="V24" s="1685"/>
    </row>
    <row r="25" spans="1:60" s="204" customFormat="1" ht="14.25" thickBot="1">
      <c r="A25" s="203"/>
      <c r="B25" s="176"/>
      <c r="C25" s="1124" t="s">
        <v>591</v>
      </c>
      <c r="D25" s="1125"/>
      <c r="E25" s="1125"/>
      <c r="F25" s="1125"/>
      <c r="G25" s="1125"/>
      <c r="H25" s="1125"/>
      <c r="I25" s="1125"/>
      <c r="J25" s="1125"/>
      <c r="K25" s="1125"/>
      <c r="L25" s="1125"/>
      <c r="M25" s="396"/>
      <c r="N25" s="237"/>
      <c r="O25" s="1065"/>
    </row>
    <row r="26" spans="1:60" s="204" customFormat="1" ht="3" customHeight="1">
      <c r="A26" s="203"/>
      <c r="B26" s="176"/>
      <c r="C26" s="205"/>
      <c r="D26" s="205"/>
      <c r="E26" s="205"/>
      <c r="F26" s="205"/>
      <c r="G26" s="205"/>
      <c r="H26" s="205"/>
      <c r="I26" s="205"/>
      <c r="J26" s="205"/>
      <c r="K26" s="205"/>
      <c r="L26" s="205"/>
      <c r="M26" s="205"/>
      <c r="N26" s="237"/>
      <c r="O26" s="1065"/>
      <c r="P26" s="1117"/>
    </row>
    <row r="27" spans="1:60" s="204" customFormat="1" ht="13.5" customHeight="1">
      <c r="A27" s="203"/>
      <c r="B27" s="176"/>
      <c r="C27" s="1705" t="s">
        <v>511</v>
      </c>
      <c r="D27" s="1705"/>
      <c r="E27" s="1506" t="s">
        <v>592</v>
      </c>
      <c r="F27" s="1507"/>
      <c r="G27" s="1507"/>
      <c r="H27" s="1507"/>
      <c r="I27" s="1507"/>
      <c r="J27" s="1507"/>
      <c r="K27" s="1507"/>
      <c r="L27" s="1507"/>
      <c r="M27" s="1508"/>
      <c r="N27" s="237"/>
      <c r="O27" s="1065"/>
      <c r="AQ27" s="1706">
        <v>2015</v>
      </c>
      <c r="AZ27" s="1172">
        <v>2014</v>
      </c>
    </row>
    <row r="28" spans="1:60" s="204" customFormat="1" ht="3" customHeight="1">
      <c r="A28" s="203"/>
      <c r="B28" s="176"/>
      <c r="C28" s="1707"/>
      <c r="D28" s="1707"/>
      <c r="E28" s="1173"/>
      <c r="F28" s="1173"/>
      <c r="G28" s="1173"/>
      <c r="H28" s="1173"/>
      <c r="I28" s="1173"/>
      <c r="J28" s="1173"/>
      <c r="K28" s="1173"/>
      <c r="L28" s="1173"/>
      <c r="M28" s="1173"/>
      <c r="N28" s="237"/>
      <c r="O28" s="1065"/>
    </row>
    <row r="29" spans="1:60" s="204" customFormat="1" ht="30" customHeight="1">
      <c r="A29" s="203"/>
      <c r="B29" s="206"/>
      <c r="C29" s="1708" t="s">
        <v>512</v>
      </c>
      <c r="D29" s="1709"/>
      <c r="E29" s="1174" t="s">
        <v>68</v>
      </c>
      <c r="F29" s="1710" t="s">
        <v>593</v>
      </c>
      <c r="G29" s="1175" t="s">
        <v>594</v>
      </c>
      <c r="H29" s="1175" t="s">
        <v>595</v>
      </c>
      <c r="I29" s="1175" t="s">
        <v>596</v>
      </c>
      <c r="J29" s="1175" t="s">
        <v>597</v>
      </c>
      <c r="K29" s="1175" t="s">
        <v>598</v>
      </c>
      <c r="L29" s="1175" t="s">
        <v>599</v>
      </c>
      <c r="M29" s="1175" t="s">
        <v>600</v>
      </c>
      <c r="N29" s="237"/>
      <c r="O29" s="1065"/>
      <c r="AQ29" s="1506" t="s">
        <v>592</v>
      </c>
      <c r="AR29" s="1507"/>
      <c r="AS29" s="1507"/>
      <c r="AT29" s="1507"/>
      <c r="AU29" s="1507"/>
      <c r="AV29" s="1507"/>
      <c r="AW29" s="1507"/>
      <c r="AX29" s="1507"/>
      <c r="AY29" s="1508"/>
      <c r="AZ29" s="1506" t="s">
        <v>592</v>
      </c>
      <c r="BA29" s="1507"/>
      <c r="BB29" s="1507"/>
      <c r="BC29" s="1507"/>
      <c r="BD29" s="1507"/>
      <c r="BE29" s="1507"/>
      <c r="BF29" s="1507"/>
      <c r="BG29" s="1507"/>
      <c r="BH29" s="1508"/>
    </row>
    <row r="30" spans="1:60" s="204" customFormat="1" ht="3.75" customHeight="1">
      <c r="A30" s="203"/>
      <c r="B30" s="206"/>
      <c r="C30" s="1711"/>
      <c r="D30" s="1711"/>
      <c r="E30" s="1178"/>
      <c r="F30" s="1179"/>
      <c r="G30" s="1180"/>
      <c r="H30" s="1180"/>
      <c r="I30" s="1180"/>
      <c r="J30" s="1180"/>
      <c r="K30" s="1180"/>
      <c r="L30" s="1180"/>
      <c r="M30" s="1180"/>
      <c r="N30" s="237"/>
      <c r="O30" s="1065"/>
      <c r="AM30" s="204">
        <v>2</v>
      </c>
      <c r="AQ30" s="1173"/>
      <c r="AR30" s="1173"/>
      <c r="AS30" s="1173"/>
      <c r="AT30" s="1173"/>
      <c r="AU30" s="1173"/>
      <c r="AV30" s="1173"/>
      <c r="AW30" s="1173"/>
      <c r="AX30" s="1173"/>
      <c r="AY30" s="1173"/>
      <c r="AZ30" s="1173"/>
      <c r="BA30" s="1173"/>
      <c r="BB30" s="1173"/>
      <c r="BC30" s="1173"/>
      <c r="BD30" s="1173"/>
      <c r="BE30" s="1173"/>
      <c r="BF30" s="1173"/>
      <c r="BG30" s="1173"/>
      <c r="BH30" s="1173"/>
    </row>
    <row r="31" spans="1:60" s="1176" customFormat="1" ht="16.5" customHeight="1">
      <c r="A31" s="1712"/>
      <c r="B31" s="1713"/>
      <c r="C31" s="1714" t="s">
        <v>601</v>
      </c>
      <c r="D31" s="1715"/>
      <c r="E31" s="1753">
        <f>INDEX($AP$31:$BH$38,MATCH($C31,$AP$31:$AP$38,0),MATCH(E$29,$AP$31:$BH$31,0)+9*($AM$31-1))</f>
        <v>913.92544791374439</v>
      </c>
      <c r="F31" s="1753">
        <f t="shared" ref="F31:M36" si="0">INDEX($AP$31:$BH$38,MATCH($C31,$AP$31:$AP$38,0),MATCH(F$29,$AP$31:$BH$31,0)+9*($AM$31-1))</f>
        <v>727.02331988553306</v>
      </c>
      <c r="G31" s="1753">
        <f t="shared" si="0"/>
        <v>784.62243187547017</v>
      </c>
      <c r="H31" s="1753">
        <f t="shared" si="0"/>
        <v>856.93081198541836</v>
      </c>
      <c r="I31" s="1753">
        <f t="shared" si="0"/>
        <v>906.67539274589899</v>
      </c>
      <c r="J31" s="1753">
        <f t="shared" si="0"/>
        <v>979.77535430261264</v>
      </c>
      <c r="K31" s="1753">
        <f t="shared" si="0"/>
        <v>1089.286704854798</v>
      </c>
      <c r="L31" s="1753">
        <f t="shared" si="0"/>
        <v>1218.4928361507575</v>
      </c>
      <c r="M31" s="1754">
        <f t="shared" si="0"/>
        <v>952.62862831858342</v>
      </c>
      <c r="N31" s="1195"/>
      <c r="O31" s="1718"/>
      <c r="R31" s="204"/>
      <c r="AM31" s="1171">
        <v>1</v>
      </c>
      <c r="AN31" s="1177">
        <v>1</v>
      </c>
      <c r="AO31" s="1177">
        <v>2015</v>
      </c>
      <c r="AQ31" s="1174" t="s">
        <v>68</v>
      </c>
      <c r="AR31" s="1710" t="s">
        <v>593</v>
      </c>
      <c r="AS31" s="1175" t="s">
        <v>594</v>
      </c>
      <c r="AT31" s="1175" t="s">
        <v>595</v>
      </c>
      <c r="AU31" s="1175" t="s">
        <v>596</v>
      </c>
      <c r="AV31" s="1175" t="s">
        <v>597</v>
      </c>
      <c r="AW31" s="1175" t="s">
        <v>598</v>
      </c>
      <c r="AX31" s="1175" t="s">
        <v>599</v>
      </c>
      <c r="AY31" s="1175" t="s">
        <v>600</v>
      </c>
      <c r="AZ31" s="1174" t="s">
        <v>68</v>
      </c>
      <c r="BA31" s="1710" t="s">
        <v>593</v>
      </c>
      <c r="BB31" s="1175" t="s">
        <v>594</v>
      </c>
      <c r="BC31" s="1175" t="s">
        <v>595</v>
      </c>
      <c r="BD31" s="1175" t="s">
        <v>596</v>
      </c>
      <c r="BE31" s="1175" t="s">
        <v>597</v>
      </c>
      <c r="BF31" s="1175" t="s">
        <v>598</v>
      </c>
      <c r="BG31" s="1175" t="s">
        <v>599</v>
      </c>
      <c r="BH31" s="1175" t="s">
        <v>600</v>
      </c>
    </row>
    <row r="32" spans="1:60" s="1132" customFormat="1" ht="15.75" customHeight="1">
      <c r="A32" s="1131"/>
      <c r="B32" s="1719"/>
      <c r="C32" s="1720" t="s">
        <v>602</v>
      </c>
      <c r="D32" s="1720"/>
      <c r="E32" s="1755">
        <f t="shared" ref="E32:E38" si="1">INDEX($AP$31:$BH$38,MATCH($C32,$AP$31:$AP$38,0),MATCH(E$29,$AP$31:$BH$31,0)+9*($AM$31-1))</f>
        <v>592.89189768976485</v>
      </c>
      <c r="F32" s="1756">
        <f t="shared" si="0"/>
        <v>569.57364923747264</v>
      </c>
      <c r="G32" s="1756">
        <f t="shared" si="0"/>
        <v>570.69041739130398</v>
      </c>
      <c r="H32" s="1756">
        <f t="shared" si="0"/>
        <v>567.89711568938185</v>
      </c>
      <c r="I32" s="1756">
        <f t="shared" si="0"/>
        <v>576.48880864197463</v>
      </c>
      <c r="J32" s="1756">
        <f t="shared" si="0"/>
        <v>586.72536770280612</v>
      </c>
      <c r="K32" s="1756">
        <f t="shared" si="0"/>
        <v>595.28730646871577</v>
      </c>
      <c r="L32" s="1756">
        <f t="shared" si="0"/>
        <v>642.89575932737694</v>
      </c>
      <c r="M32" s="1757" t="str">
        <f t="shared" si="0"/>
        <v>-</v>
      </c>
      <c r="N32" s="1181"/>
      <c r="O32" s="1183"/>
      <c r="R32" s="204"/>
      <c r="AM32" s="1184"/>
      <c r="AN32" s="1185">
        <v>2</v>
      </c>
      <c r="AO32" s="1185">
        <v>2014</v>
      </c>
      <c r="AQ32" s="1178"/>
      <c r="AR32" s="1179"/>
      <c r="AS32" s="1180"/>
      <c r="AT32" s="1180"/>
      <c r="AU32" s="1180"/>
      <c r="AV32" s="1180"/>
      <c r="AW32" s="1180"/>
      <c r="AX32" s="1180"/>
      <c r="AY32" s="1180"/>
      <c r="AZ32" s="1178"/>
      <c r="BA32" s="1179"/>
      <c r="BB32" s="1180"/>
      <c r="BC32" s="1180"/>
      <c r="BD32" s="1180"/>
      <c r="BE32" s="1180"/>
      <c r="BF32" s="1180"/>
      <c r="BG32" s="1180"/>
      <c r="BH32" s="1180"/>
    </row>
    <row r="33" spans="1:60" s="1725" customFormat="1" ht="15.75" customHeight="1">
      <c r="A33" s="1723"/>
      <c r="B33" s="1719"/>
      <c r="C33" s="1720" t="s">
        <v>603</v>
      </c>
      <c r="D33" s="1720"/>
      <c r="E33" s="1755">
        <f t="shared" si="1"/>
        <v>685.64267034016098</v>
      </c>
      <c r="F33" s="1756">
        <f t="shared" si="0"/>
        <v>604.53057996663188</v>
      </c>
      <c r="G33" s="1756">
        <f t="shared" si="0"/>
        <v>613.9218376345566</v>
      </c>
      <c r="H33" s="1756">
        <f t="shared" si="0"/>
        <v>631.13627792238503</v>
      </c>
      <c r="I33" s="1756">
        <f t="shared" si="0"/>
        <v>654.1086069855362</v>
      </c>
      <c r="J33" s="1756">
        <f t="shared" si="0"/>
        <v>691.55879549186398</v>
      </c>
      <c r="K33" s="1756">
        <f t="shared" si="0"/>
        <v>739.69994903922418</v>
      </c>
      <c r="L33" s="1756">
        <f t="shared" si="0"/>
        <v>879.28253915331697</v>
      </c>
      <c r="M33" s="1756">
        <f t="shared" si="0"/>
        <v>934.26869318181787</v>
      </c>
      <c r="N33" s="1181"/>
      <c r="O33" s="1724"/>
      <c r="R33" s="204"/>
      <c r="AP33" s="1726" t="s">
        <v>601</v>
      </c>
      <c r="AQ33" s="1716">
        <v>913.92544791374439</v>
      </c>
      <c r="AR33" s="1716">
        <v>727.02331988553306</v>
      </c>
      <c r="AS33" s="1716">
        <v>784.62243187547017</v>
      </c>
      <c r="AT33" s="1716">
        <v>856.93081198541836</v>
      </c>
      <c r="AU33" s="1716">
        <v>906.67539274589899</v>
      </c>
      <c r="AV33" s="1716">
        <v>979.77535430261264</v>
      </c>
      <c r="AW33" s="1716">
        <v>1089.286704854798</v>
      </c>
      <c r="AX33" s="1716">
        <v>1218.4928361507575</v>
      </c>
      <c r="AY33" s="1717">
        <v>952.62862831858342</v>
      </c>
      <c r="AZ33" s="1716">
        <v>909.49144915720638</v>
      </c>
      <c r="BA33" s="1716">
        <v>716.58087470005103</v>
      </c>
      <c r="BB33" s="1716">
        <v>789.18451573255982</v>
      </c>
      <c r="BC33" s="1716">
        <v>839.1039111275328</v>
      </c>
      <c r="BD33" s="1716">
        <v>902.13623733496229</v>
      </c>
      <c r="BE33" s="1716">
        <v>974.62506375302007</v>
      </c>
      <c r="BF33" s="1716">
        <v>1081.1570019658309</v>
      </c>
      <c r="BG33" s="1716">
        <v>1201.2547558596907</v>
      </c>
      <c r="BH33" s="1717">
        <v>822.84391304347866</v>
      </c>
    </row>
    <row r="34" spans="1:60" s="1725" customFormat="1" ht="15.75" customHeight="1">
      <c r="A34" s="1723"/>
      <c r="B34" s="1719"/>
      <c r="C34" s="1720" t="s">
        <v>604</v>
      </c>
      <c r="D34" s="1720"/>
      <c r="E34" s="1755">
        <f t="shared" si="1"/>
        <v>873.89992668364414</v>
      </c>
      <c r="F34" s="1756">
        <f t="shared" si="0"/>
        <v>667.30808057812987</v>
      </c>
      <c r="G34" s="1756">
        <f t="shared" si="0"/>
        <v>721.26805224830048</v>
      </c>
      <c r="H34" s="1756">
        <f t="shared" si="0"/>
        <v>771.22626467225655</v>
      </c>
      <c r="I34" s="1756">
        <f t="shared" si="0"/>
        <v>846.57991974993649</v>
      </c>
      <c r="J34" s="1756">
        <f t="shared" si="0"/>
        <v>957.71184090909185</v>
      </c>
      <c r="K34" s="1756">
        <f t="shared" si="0"/>
        <v>1089.5250561079961</v>
      </c>
      <c r="L34" s="1756">
        <f t="shared" si="0"/>
        <v>1389.5029718124078</v>
      </c>
      <c r="M34" s="1756">
        <f t="shared" si="0"/>
        <v>734.73969696969675</v>
      </c>
      <c r="N34" s="1181"/>
      <c r="O34" s="1724"/>
      <c r="R34" s="204"/>
      <c r="AP34" s="1727" t="s">
        <v>602</v>
      </c>
      <c r="AQ34" s="1721">
        <v>592.89189768976485</v>
      </c>
      <c r="AR34" s="1722">
        <v>569.57364923747264</v>
      </c>
      <c r="AS34" s="1722">
        <v>570.69041739130398</v>
      </c>
      <c r="AT34" s="1722">
        <v>567.89711568938185</v>
      </c>
      <c r="AU34" s="1722">
        <v>576.48880864197463</v>
      </c>
      <c r="AV34" s="1722">
        <v>586.72536770280612</v>
      </c>
      <c r="AW34" s="1722">
        <v>595.28730646871577</v>
      </c>
      <c r="AX34" s="1722">
        <v>642.89575932737694</v>
      </c>
      <c r="AY34" s="1722" t="s">
        <v>9</v>
      </c>
      <c r="AZ34" s="1721">
        <v>583.58136820125492</v>
      </c>
      <c r="BA34" s="1722">
        <v>549.50514760147587</v>
      </c>
      <c r="BB34" s="1722">
        <v>563.52040778498588</v>
      </c>
      <c r="BC34" s="1722">
        <v>568.73811059907916</v>
      </c>
      <c r="BD34" s="1722">
        <v>570.10004719454548</v>
      </c>
      <c r="BE34" s="1722">
        <v>581.5450705128203</v>
      </c>
      <c r="BF34" s="1722">
        <v>592.26626262626257</v>
      </c>
      <c r="BG34" s="1722">
        <v>637.8418311944713</v>
      </c>
      <c r="BH34" s="1722">
        <v>877</v>
      </c>
    </row>
    <row r="35" spans="1:60" s="1725" customFormat="1" ht="15.75" customHeight="1">
      <c r="A35" s="1723"/>
      <c r="B35" s="1719"/>
      <c r="C35" s="1720" t="s">
        <v>605</v>
      </c>
      <c r="D35" s="1720"/>
      <c r="E35" s="1755">
        <f t="shared" si="1"/>
        <v>1550.6413591218579</v>
      </c>
      <c r="F35" s="1756">
        <f t="shared" si="0"/>
        <v>1098.089141853929</v>
      </c>
      <c r="G35" s="1756">
        <f t="shared" si="0"/>
        <v>1239.3198096785168</v>
      </c>
      <c r="H35" s="1756">
        <f t="shared" si="0"/>
        <v>1429.8348179069392</v>
      </c>
      <c r="I35" s="1756">
        <f t="shared" si="0"/>
        <v>1535.1766643922406</v>
      </c>
      <c r="J35" s="1756">
        <f t="shared" si="0"/>
        <v>1772.7613407202161</v>
      </c>
      <c r="K35" s="1756">
        <f t="shared" si="0"/>
        <v>2085.6763489472146</v>
      </c>
      <c r="L35" s="1756">
        <f t="shared" si="0"/>
        <v>2631.2988164220501</v>
      </c>
      <c r="M35" s="1756">
        <f t="shared" si="0"/>
        <v>1645.7579999999998</v>
      </c>
      <c r="N35" s="1181"/>
      <c r="O35" s="1728"/>
      <c r="AP35" s="1727" t="s">
        <v>603</v>
      </c>
      <c r="AQ35" s="1721">
        <v>685.64267034016098</v>
      </c>
      <c r="AR35" s="1722">
        <v>604.53057996663188</v>
      </c>
      <c r="AS35" s="1722">
        <v>613.9218376345566</v>
      </c>
      <c r="AT35" s="1722">
        <v>631.13627792238503</v>
      </c>
      <c r="AU35" s="1722">
        <v>654.1086069855362</v>
      </c>
      <c r="AV35" s="1722">
        <v>691.55879549186398</v>
      </c>
      <c r="AW35" s="1722">
        <v>739.69994903922418</v>
      </c>
      <c r="AX35" s="1722">
        <v>879.28253915331697</v>
      </c>
      <c r="AY35" s="1722">
        <v>934.26869318181787</v>
      </c>
      <c r="AZ35" s="1721">
        <v>681.33365355889055</v>
      </c>
      <c r="BA35" s="1722">
        <v>600.14631835425405</v>
      </c>
      <c r="BB35" s="1722">
        <v>613.4065996024907</v>
      </c>
      <c r="BC35" s="1722">
        <v>622.31190483969988</v>
      </c>
      <c r="BD35" s="1722">
        <v>647.05222250237989</v>
      </c>
      <c r="BE35" s="1722">
        <v>686.69738228940992</v>
      </c>
      <c r="BF35" s="1722">
        <v>742.39506940629599</v>
      </c>
      <c r="BG35" s="1722">
        <v>873.18379349816439</v>
      </c>
      <c r="BH35" s="1722">
        <v>773.85810679611654</v>
      </c>
    </row>
    <row r="36" spans="1:60" s="1725" customFormat="1" ht="15.75" customHeight="1">
      <c r="A36" s="1723"/>
      <c r="B36" s="1719"/>
      <c r="C36" s="1720" t="s">
        <v>600</v>
      </c>
      <c r="D36" s="1720"/>
      <c r="E36" s="1755">
        <f t="shared" si="1"/>
        <v>824.36568862275237</v>
      </c>
      <c r="F36" s="1756">
        <f t="shared" si="0"/>
        <v>673.88651769911382</v>
      </c>
      <c r="G36" s="1756">
        <f t="shared" si="0"/>
        <v>757.3770326086958</v>
      </c>
      <c r="H36" s="1756">
        <f t="shared" si="0"/>
        <v>919.52883190883131</v>
      </c>
      <c r="I36" s="1756">
        <f t="shared" si="0"/>
        <v>996.36474729241911</v>
      </c>
      <c r="J36" s="1756">
        <f t="shared" si="0"/>
        <v>1102.7448181818186</v>
      </c>
      <c r="K36" s="1756">
        <f t="shared" si="0"/>
        <v>1396.1542068965516</v>
      </c>
      <c r="L36" s="1756">
        <f t="shared" si="0"/>
        <v>1398.4225446428582</v>
      </c>
      <c r="M36" s="1756">
        <f t="shared" si="0"/>
        <v>965</v>
      </c>
      <c r="N36" s="1181"/>
      <c r="O36" s="1728"/>
      <c r="AP36" s="1727" t="s">
        <v>604</v>
      </c>
      <c r="AQ36" s="1721">
        <v>873.89992668364414</v>
      </c>
      <c r="AR36" s="1722">
        <v>667.30808057812987</v>
      </c>
      <c r="AS36" s="1722">
        <v>721.26805224830048</v>
      </c>
      <c r="AT36" s="1722">
        <v>771.22626467225655</v>
      </c>
      <c r="AU36" s="1722">
        <v>846.57991974993649</v>
      </c>
      <c r="AV36" s="1722">
        <v>957.71184090909185</v>
      </c>
      <c r="AW36" s="1722">
        <v>1089.5250561079961</v>
      </c>
      <c r="AX36" s="1722">
        <v>1389.5029718124078</v>
      </c>
      <c r="AY36" s="1722">
        <v>734.73969696969675</v>
      </c>
      <c r="AZ36" s="1721">
        <v>881.23427974788581</v>
      </c>
      <c r="BA36" s="1722">
        <v>660.32004982830324</v>
      </c>
      <c r="BB36" s="1722">
        <v>717.96173772918485</v>
      </c>
      <c r="BC36" s="1722">
        <v>768.32540770678554</v>
      </c>
      <c r="BD36" s="1722">
        <v>856.68635790883582</v>
      </c>
      <c r="BE36" s="1722">
        <v>961.8973711109428</v>
      </c>
      <c r="BF36" s="1722">
        <v>1107.2532301414283</v>
      </c>
      <c r="BG36" s="1722">
        <v>1398.2488375888402</v>
      </c>
      <c r="BH36" s="1722">
        <v>713.36215686274522</v>
      </c>
    </row>
    <row r="37" spans="1:60" s="1187" customFormat="1" ht="12.75" customHeight="1">
      <c r="A37" s="1186"/>
      <c r="B37" s="1713"/>
      <c r="C37" s="465"/>
      <c r="D37" s="1182"/>
      <c r="E37" s="1729"/>
      <c r="F37" s="1729"/>
      <c r="G37" s="1729"/>
      <c r="H37" s="1729"/>
      <c r="I37" s="1729"/>
      <c r="J37" s="1729"/>
      <c r="K37" s="1729"/>
      <c r="L37" s="1729"/>
      <c r="M37" s="1729"/>
      <c r="N37" s="237"/>
      <c r="O37" s="1188"/>
      <c r="Q37" s="1725"/>
      <c r="R37" s="1725"/>
      <c r="AP37" s="1727" t="s">
        <v>605</v>
      </c>
      <c r="AQ37" s="1721">
        <v>1550.6413591218579</v>
      </c>
      <c r="AR37" s="1722">
        <v>1098.089141853929</v>
      </c>
      <c r="AS37" s="1722">
        <v>1239.3198096785168</v>
      </c>
      <c r="AT37" s="1722">
        <v>1429.8348179069392</v>
      </c>
      <c r="AU37" s="1722">
        <v>1535.1766643922406</v>
      </c>
      <c r="AV37" s="1722">
        <v>1772.7613407202161</v>
      </c>
      <c r="AW37" s="1722">
        <v>2085.6763489472146</v>
      </c>
      <c r="AX37" s="1722">
        <v>2631.2988164220501</v>
      </c>
      <c r="AY37" s="1722">
        <v>1645.7579999999998</v>
      </c>
      <c r="AZ37" s="1721">
        <v>1566.8667939036447</v>
      </c>
      <c r="BA37" s="1722">
        <v>1089.316626720718</v>
      </c>
      <c r="BB37" s="1722">
        <v>1281.6661410794914</v>
      </c>
      <c r="BC37" s="1722">
        <v>1406.9478865408164</v>
      </c>
      <c r="BD37" s="1722">
        <v>1536.7472817062783</v>
      </c>
      <c r="BE37" s="1722">
        <v>1819.8729049751539</v>
      </c>
      <c r="BF37" s="1722">
        <v>2112.9208952330619</v>
      </c>
      <c r="BG37" s="1722">
        <v>2654.1479601065475</v>
      </c>
      <c r="BH37" s="1722">
        <v>1781.355</v>
      </c>
    </row>
    <row r="38" spans="1:60" s="1176" customFormat="1" ht="16.5" customHeight="1">
      <c r="A38" s="1712"/>
      <c r="B38" s="1713"/>
      <c r="C38" s="1730" t="s">
        <v>606</v>
      </c>
      <c r="D38" s="1731"/>
      <c r="E38" s="1753">
        <f>INDEX($AP$39:$BH$44,MATCH($C38,$AP$39:$AP$44,0),MATCH(E$29,$AP$31:$BH$31,0)+9*($AM$31-1))</f>
        <v>650</v>
      </c>
      <c r="F38" s="1753">
        <f t="shared" ref="F38:M43" si="2">INDEX($AP$39:$BH$44,MATCH($C38,$AP$39:$AP$44,0),MATCH(F$29,$AP$31:$BH$31,0)+9*($AM$31-1))</f>
        <v>550</v>
      </c>
      <c r="G38" s="1753">
        <f t="shared" si="2"/>
        <v>580</v>
      </c>
      <c r="H38" s="1753">
        <f t="shared" si="2"/>
        <v>613</v>
      </c>
      <c r="I38" s="1753">
        <f t="shared" si="2"/>
        <v>651.09</v>
      </c>
      <c r="J38" s="1753">
        <f t="shared" si="2"/>
        <v>700</v>
      </c>
      <c r="K38" s="1753">
        <f t="shared" si="2"/>
        <v>775.28</v>
      </c>
      <c r="L38" s="1753">
        <f t="shared" si="2"/>
        <v>891.7</v>
      </c>
      <c r="M38" s="1754">
        <f t="shared" si="2"/>
        <v>634.88499999999999</v>
      </c>
      <c r="N38" s="1195"/>
      <c r="O38" s="1718"/>
      <c r="Q38" s="1725"/>
      <c r="R38" s="1725"/>
      <c r="AP38" s="1727" t="s">
        <v>600</v>
      </c>
      <c r="AQ38" s="1721">
        <v>824.36568862275237</v>
      </c>
      <c r="AR38" s="1722">
        <v>673.88651769911382</v>
      </c>
      <c r="AS38" s="1722">
        <v>757.3770326086958</v>
      </c>
      <c r="AT38" s="1722">
        <v>919.52883190883131</v>
      </c>
      <c r="AU38" s="1722">
        <v>996.36474729241911</v>
      </c>
      <c r="AV38" s="1722">
        <v>1102.7448181818186</v>
      </c>
      <c r="AW38" s="1722">
        <v>1396.1542068965516</v>
      </c>
      <c r="AX38" s="1722">
        <v>1398.4225446428582</v>
      </c>
      <c r="AY38" s="1722">
        <v>965</v>
      </c>
      <c r="AZ38" s="1721">
        <v>900.34230501206025</v>
      </c>
      <c r="BA38" s="1722">
        <v>715.36879350348067</v>
      </c>
      <c r="BB38" s="1722">
        <v>779.22957040572817</v>
      </c>
      <c r="BC38" s="1722">
        <v>911.29407766990266</v>
      </c>
      <c r="BD38" s="1722">
        <v>1062.129733840306</v>
      </c>
      <c r="BE38" s="1722">
        <v>1109.6480444444442</v>
      </c>
      <c r="BF38" s="1722">
        <v>1290.3117948717943</v>
      </c>
      <c r="BG38" s="1722">
        <v>1412.860430107527</v>
      </c>
      <c r="BH38" s="1722">
        <v>965</v>
      </c>
    </row>
    <row r="39" spans="1:60" s="1725" customFormat="1" ht="15.75" customHeight="1">
      <c r="A39" s="1723"/>
      <c r="B39" s="1719"/>
      <c r="C39" s="1720" t="s">
        <v>602</v>
      </c>
      <c r="D39" s="1720"/>
      <c r="E39" s="1758">
        <f t="shared" ref="E39:M43" si="3">INDEX($AP$39:$BH$44,MATCH($C39,$AP$39:$AP$44,0),MATCH(E$29,$AP$31:$BH$31,0)+9*($AM$31-1))</f>
        <v>525.98500000000001</v>
      </c>
      <c r="F39" s="1759">
        <f t="shared" si="2"/>
        <v>505</v>
      </c>
      <c r="G39" s="1759">
        <f t="shared" si="2"/>
        <v>505</v>
      </c>
      <c r="H39" s="1759">
        <f t="shared" si="2"/>
        <v>510</v>
      </c>
      <c r="I39" s="1759">
        <f t="shared" si="2"/>
        <v>519</v>
      </c>
      <c r="J39" s="1759">
        <f t="shared" si="2"/>
        <v>526</v>
      </c>
      <c r="K39" s="1759">
        <f t="shared" si="2"/>
        <v>539.5</v>
      </c>
      <c r="L39" s="1759">
        <f t="shared" si="2"/>
        <v>573</v>
      </c>
      <c r="M39" s="1733">
        <f t="shared" si="2"/>
        <v>0</v>
      </c>
      <c r="N39" s="1181"/>
      <c r="O39" s="1728"/>
      <c r="P39" s="1734"/>
      <c r="AP39" s="1730" t="s">
        <v>606</v>
      </c>
      <c r="AQ39" s="1716">
        <v>650</v>
      </c>
      <c r="AR39" s="1716">
        <v>550</v>
      </c>
      <c r="AS39" s="1716">
        <v>580</v>
      </c>
      <c r="AT39" s="1716">
        <v>613</v>
      </c>
      <c r="AU39" s="1716">
        <v>651.09</v>
      </c>
      <c r="AV39" s="1716">
        <v>700</v>
      </c>
      <c r="AW39" s="1716">
        <v>775.28</v>
      </c>
      <c r="AX39" s="1716">
        <v>891.7</v>
      </c>
      <c r="AY39" s="1717">
        <v>634.88499999999999</v>
      </c>
      <c r="AZ39" s="1716">
        <v>641.92999999999995</v>
      </c>
      <c r="BA39" s="1716">
        <v>550</v>
      </c>
      <c r="BB39" s="1716">
        <v>577</v>
      </c>
      <c r="BC39" s="1716">
        <v>602</v>
      </c>
      <c r="BD39" s="1716">
        <v>645</v>
      </c>
      <c r="BE39" s="1716">
        <v>695</v>
      </c>
      <c r="BF39" s="1716">
        <v>775.28</v>
      </c>
      <c r="BG39" s="1716">
        <v>876</v>
      </c>
      <c r="BH39" s="1717">
        <v>600</v>
      </c>
    </row>
    <row r="40" spans="1:60" s="1725" customFormat="1" ht="15.75" customHeight="1">
      <c r="A40" s="1723"/>
      <c r="B40" s="1719"/>
      <c r="C40" s="1720" t="s">
        <v>603</v>
      </c>
      <c r="D40" s="1720"/>
      <c r="E40" s="1758">
        <f t="shared" si="3"/>
        <v>573</v>
      </c>
      <c r="F40" s="1759">
        <f t="shared" si="2"/>
        <v>520</v>
      </c>
      <c r="G40" s="1759">
        <f t="shared" si="2"/>
        <v>530</v>
      </c>
      <c r="H40" s="1759">
        <f t="shared" si="2"/>
        <v>550</v>
      </c>
      <c r="I40" s="1759">
        <f t="shared" si="2"/>
        <v>570</v>
      </c>
      <c r="J40" s="1759">
        <f t="shared" si="2"/>
        <v>600</v>
      </c>
      <c r="K40" s="1759">
        <f t="shared" si="2"/>
        <v>630</v>
      </c>
      <c r="L40" s="1759">
        <f t="shared" si="2"/>
        <v>719</v>
      </c>
      <c r="M40" s="1759">
        <f t="shared" si="2"/>
        <v>617.21499999999992</v>
      </c>
      <c r="N40" s="1181"/>
      <c r="O40" s="1728"/>
      <c r="P40" s="1734"/>
      <c r="AP40" s="1727" t="s">
        <v>602</v>
      </c>
      <c r="AQ40" s="1732">
        <v>525.98500000000001</v>
      </c>
      <c r="AR40" s="1733">
        <v>505</v>
      </c>
      <c r="AS40" s="1733">
        <v>505</v>
      </c>
      <c r="AT40" s="1733">
        <v>510</v>
      </c>
      <c r="AU40" s="1733">
        <v>519</v>
      </c>
      <c r="AV40" s="1733">
        <v>526</v>
      </c>
      <c r="AW40" s="1733">
        <v>539.5</v>
      </c>
      <c r="AX40" s="1733">
        <v>573</v>
      </c>
      <c r="AY40" s="1733">
        <v>0</v>
      </c>
      <c r="AZ40" s="1732">
        <v>519.29999999999995</v>
      </c>
      <c r="BA40" s="1733">
        <v>505</v>
      </c>
      <c r="BB40" s="1733">
        <v>505</v>
      </c>
      <c r="BC40" s="1733">
        <v>505</v>
      </c>
      <c r="BD40" s="1733">
        <v>513</v>
      </c>
      <c r="BE40" s="1733">
        <v>520</v>
      </c>
      <c r="BF40" s="1733">
        <v>531.29</v>
      </c>
      <c r="BG40" s="1733">
        <v>565.5</v>
      </c>
      <c r="BH40" s="1733">
        <v>877</v>
      </c>
    </row>
    <row r="41" spans="1:60" s="1725" customFormat="1" ht="15.75" customHeight="1">
      <c r="A41" s="1723"/>
      <c r="B41" s="1719"/>
      <c r="C41" s="1720" t="s">
        <v>604</v>
      </c>
      <c r="D41" s="1720"/>
      <c r="E41" s="1758">
        <f t="shared" si="3"/>
        <v>651.55999999999995</v>
      </c>
      <c r="F41" s="1759">
        <f t="shared" si="2"/>
        <v>544.99</v>
      </c>
      <c r="G41" s="1759">
        <f t="shared" si="2"/>
        <v>567</v>
      </c>
      <c r="H41" s="1759">
        <f t="shared" si="2"/>
        <v>614.25</v>
      </c>
      <c r="I41" s="1759">
        <f t="shared" si="2"/>
        <v>672</v>
      </c>
      <c r="J41" s="1759">
        <f t="shared" si="2"/>
        <v>770</v>
      </c>
      <c r="K41" s="1759">
        <f t="shared" si="2"/>
        <v>900</v>
      </c>
      <c r="L41" s="1759">
        <f t="shared" si="2"/>
        <v>1231</v>
      </c>
      <c r="M41" s="1759">
        <f t="shared" si="2"/>
        <v>611.44000000000005</v>
      </c>
      <c r="N41" s="1181"/>
      <c r="O41" s="1728"/>
      <c r="P41" s="1734"/>
      <c r="AP41" s="1727" t="s">
        <v>603</v>
      </c>
      <c r="AQ41" s="1732">
        <v>573</v>
      </c>
      <c r="AR41" s="1733">
        <v>520</v>
      </c>
      <c r="AS41" s="1733">
        <v>530</v>
      </c>
      <c r="AT41" s="1733">
        <v>550</v>
      </c>
      <c r="AU41" s="1733">
        <v>570</v>
      </c>
      <c r="AV41" s="1733">
        <v>600</v>
      </c>
      <c r="AW41" s="1733">
        <v>630</v>
      </c>
      <c r="AX41" s="1733">
        <v>719</v>
      </c>
      <c r="AY41" s="1733">
        <v>617.21499999999992</v>
      </c>
      <c r="AZ41" s="1732">
        <v>569.73</v>
      </c>
      <c r="BA41" s="1733">
        <v>517.79</v>
      </c>
      <c r="BB41" s="1733">
        <v>525</v>
      </c>
      <c r="BC41" s="1733">
        <v>543</v>
      </c>
      <c r="BD41" s="1733">
        <v>564</v>
      </c>
      <c r="BE41" s="1733">
        <v>594</v>
      </c>
      <c r="BF41" s="1733">
        <v>630</v>
      </c>
      <c r="BG41" s="1733">
        <v>708.65</v>
      </c>
      <c r="BH41" s="1733">
        <v>590.68499999999995</v>
      </c>
    </row>
    <row r="42" spans="1:60" s="1725" customFormat="1" ht="15.75" customHeight="1">
      <c r="A42" s="1723"/>
      <c r="B42" s="1719"/>
      <c r="C42" s="1720" t="s">
        <v>605</v>
      </c>
      <c r="D42" s="1720"/>
      <c r="E42" s="1758">
        <f t="shared" si="3"/>
        <v>1201</v>
      </c>
      <c r="F42" s="1759">
        <f t="shared" si="2"/>
        <v>840</v>
      </c>
      <c r="G42" s="1759">
        <f t="shared" si="2"/>
        <v>970</v>
      </c>
      <c r="H42" s="1759">
        <f t="shared" si="2"/>
        <v>1137.3800000000001</v>
      </c>
      <c r="I42" s="1759">
        <f t="shared" si="2"/>
        <v>1201.48</v>
      </c>
      <c r="J42" s="1759">
        <f t="shared" si="2"/>
        <v>1405.7950000000001</v>
      </c>
      <c r="K42" s="1759">
        <f t="shared" si="2"/>
        <v>1740.15</v>
      </c>
      <c r="L42" s="1759">
        <f t="shared" si="2"/>
        <v>2196.29</v>
      </c>
      <c r="M42" s="1759">
        <f t="shared" si="2"/>
        <v>900</v>
      </c>
      <c r="N42" s="1181"/>
      <c r="O42" s="1728"/>
      <c r="P42" s="1734"/>
      <c r="AP42" s="1727" t="s">
        <v>604</v>
      </c>
      <c r="AQ42" s="1732">
        <v>651.55999999999995</v>
      </c>
      <c r="AR42" s="1733">
        <v>544.99</v>
      </c>
      <c r="AS42" s="1733">
        <v>567</v>
      </c>
      <c r="AT42" s="1733">
        <v>614.25</v>
      </c>
      <c r="AU42" s="1733">
        <v>672</v>
      </c>
      <c r="AV42" s="1733">
        <v>770</v>
      </c>
      <c r="AW42" s="1733">
        <v>900</v>
      </c>
      <c r="AX42" s="1733">
        <v>1231</v>
      </c>
      <c r="AY42" s="1733">
        <v>611.44000000000005</v>
      </c>
      <c r="AZ42" s="1732">
        <v>666.41</v>
      </c>
      <c r="BA42" s="1733">
        <v>544.99</v>
      </c>
      <c r="BB42" s="1733">
        <v>570</v>
      </c>
      <c r="BC42" s="1733">
        <v>610</v>
      </c>
      <c r="BD42" s="1733">
        <v>677.08</v>
      </c>
      <c r="BE42" s="1733">
        <v>781</v>
      </c>
      <c r="BF42" s="1733">
        <v>931.5</v>
      </c>
      <c r="BG42" s="1733">
        <v>1249.24</v>
      </c>
      <c r="BH42" s="1733">
        <v>612.5</v>
      </c>
    </row>
    <row r="43" spans="1:60" s="1725" customFormat="1" ht="15.75" customHeight="1">
      <c r="A43" s="1723"/>
      <c r="B43" s="1719"/>
      <c r="C43" s="1720" t="s">
        <v>600</v>
      </c>
      <c r="D43" s="1720"/>
      <c r="E43" s="1758">
        <f t="shared" si="3"/>
        <v>550</v>
      </c>
      <c r="F43" s="1759">
        <f t="shared" si="2"/>
        <v>507</v>
      </c>
      <c r="G43" s="1759">
        <f t="shared" si="2"/>
        <v>541</v>
      </c>
      <c r="H43" s="1759">
        <f t="shared" si="2"/>
        <v>580</v>
      </c>
      <c r="I43" s="1759">
        <f t="shared" si="2"/>
        <v>687.71</v>
      </c>
      <c r="J43" s="1759">
        <f t="shared" si="2"/>
        <v>722.5</v>
      </c>
      <c r="K43" s="1759">
        <f t="shared" si="2"/>
        <v>1050</v>
      </c>
      <c r="L43" s="1759">
        <f t="shared" si="2"/>
        <v>984.18499999999995</v>
      </c>
      <c r="M43" s="1759">
        <f t="shared" si="2"/>
        <v>965</v>
      </c>
      <c r="N43" s="1181"/>
      <c r="O43" s="1728"/>
      <c r="P43" s="1734"/>
      <c r="AP43" s="1727" t="s">
        <v>605</v>
      </c>
      <c r="AQ43" s="1732">
        <v>1201</v>
      </c>
      <c r="AR43" s="1733">
        <v>840</v>
      </c>
      <c r="AS43" s="1733">
        <v>970</v>
      </c>
      <c r="AT43" s="1733">
        <v>1137.3800000000001</v>
      </c>
      <c r="AU43" s="1733">
        <v>1201.48</v>
      </c>
      <c r="AV43" s="1733">
        <v>1405.7950000000001</v>
      </c>
      <c r="AW43" s="1733">
        <v>1740.15</v>
      </c>
      <c r="AX43" s="1733">
        <v>2196.29</v>
      </c>
      <c r="AY43" s="1733">
        <v>900</v>
      </c>
      <c r="AZ43" s="1732">
        <v>1200</v>
      </c>
      <c r="BA43" s="1733">
        <v>800</v>
      </c>
      <c r="BB43" s="1733">
        <v>1000</v>
      </c>
      <c r="BC43" s="1733">
        <v>1104</v>
      </c>
      <c r="BD43" s="1733">
        <v>1212.0450000000001</v>
      </c>
      <c r="BE43" s="1733">
        <v>1474.63</v>
      </c>
      <c r="BF43" s="1733">
        <v>1750</v>
      </c>
      <c r="BG43" s="1733">
        <v>2227.06</v>
      </c>
      <c r="BH43" s="1733">
        <v>1048.105</v>
      </c>
    </row>
    <row r="44" spans="1:60" s="1187" customFormat="1" ht="12.75" customHeight="1">
      <c r="A44" s="1186"/>
      <c r="B44" s="1713"/>
      <c r="C44" s="188"/>
      <c r="D44" s="1190"/>
      <c r="E44" s="1729"/>
      <c r="F44" s="1729"/>
      <c r="G44" s="1729"/>
      <c r="H44" s="1729"/>
      <c r="I44" s="1729"/>
      <c r="J44" s="1729"/>
      <c r="K44" s="1729"/>
      <c r="L44" s="1729"/>
      <c r="M44" s="1729"/>
      <c r="N44" s="237"/>
      <c r="O44" s="1188"/>
      <c r="P44" s="1189"/>
      <c r="Q44" s="1725"/>
      <c r="R44" s="1725"/>
      <c r="S44" s="1725"/>
      <c r="AP44" s="1727" t="s">
        <v>600</v>
      </c>
      <c r="AQ44" s="1732">
        <v>550</v>
      </c>
      <c r="AR44" s="1733">
        <v>507</v>
      </c>
      <c r="AS44" s="1733">
        <v>541</v>
      </c>
      <c r="AT44" s="1733">
        <v>580</v>
      </c>
      <c r="AU44" s="1733">
        <v>687.71</v>
      </c>
      <c r="AV44" s="1733">
        <v>722.5</v>
      </c>
      <c r="AW44" s="1733">
        <v>1050</v>
      </c>
      <c r="AX44" s="1733">
        <v>984.18499999999995</v>
      </c>
      <c r="AY44" s="1733">
        <v>965</v>
      </c>
      <c r="AZ44" s="1732">
        <v>600</v>
      </c>
      <c r="BA44" s="1733">
        <v>520</v>
      </c>
      <c r="BB44" s="1733">
        <v>542.09500000000003</v>
      </c>
      <c r="BC44" s="1733">
        <v>600</v>
      </c>
      <c r="BD44" s="1733">
        <v>796.57</v>
      </c>
      <c r="BE44" s="1733">
        <v>748.2</v>
      </c>
      <c r="BF44" s="1733">
        <v>1017.45</v>
      </c>
      <c r="BG44" s="1733">
        <v>1104</v>
      </c>
      <c r="BH44" s="1733">
        <v>965</v>
      </c>
    </row>
    <row r="45" spans="1:60" s="1176" customFormat="1" ht="16.5" customHeight="1">
      <c r="A45" s="1712"/>
      <c r="B45" s="1713"/>
      <c r="C45" s="1730" t="s">
        <v>607</v>
      </c>
      <c r="D45" s="1735"/>
      <c r="E45" s="1736">
        <f>INDEX($AP$45:$BH$50,MATCH($C45,$AP$45:$AP$50,0),MATCH(E$29,$AP$31:$BH$31,0)+9*($AM$31-1))</f>
        <v>1991131</v>
      </c>
      <c r="F45" s="1736">
        <f t="shared" ref="F45:M50" si="4">INDEX($AP$45:$BH$50,MATCH($C45,$AP$45:$AP$50,0),MATCH(F$29,$AP$31:$BH$31,0)+9*($AM$31-1))</f>
        <v>376022</v>
      </c>
      <c r="G45" s="1736">
        <f t="shared" si="4"/>
        <v>332883</v>
      </c>
      <c r="H45" s="1736">
        <f t="shared" si="4"/>
        <v>189597</v>
      </c>
      <c r="I45" s="1736">
        <f t="shared" si="4"/>
        <v>393295</v>
      </c>
      <c r="J45" s="1736">
        <f t="shared" si="4"/>
        <v>260667</v>
      </c>
      <c r="K45" s="1736">
        <f t="shared" si="4"/>
        <v>183652</v>
      </c>
      <c r="L45" s="1736">
        <f t="shared" si="4"/>
        <v>254789</v>
      </c>
      <c r="M45" s="1737">
        <f t="shared" si="4"/>
        <v>226</v>
      </c>
      <c r="N45" s="1195"/>
      <c r="O45" s="1718"/>
      <c r="Q45" s="1725"/>
      <c r="R45" s="1725"/>
      <c r="S45" s="1725"/>
      <c r="AP45" s="1730" t="s">
        <v>607</v>
      </c>
      <c r="AQ45" s="1736">
        <v>1991131</v>
      </c>
      <c r="AR45" s="1736">
        <v>376022</v>
      </c>
      <c r="AS45" s="1736">
        <v>332883</v>
      </c>
      <c r="AT45" s="1736">
        <v>189597</v>
      </c>
      <c r="AU45" s="1736">
        <v>393295</v>
      </c>
      <c r="AV45" s="1736">
        <v>260667</v>
      </c>
      <c r="AW45" s="1736">
        <v>183652</v>
      </c>
      <c r="AX45" s="1736">
        <v>254789</v>
      </c>
      <c r="AY45" s="1737">
        <v>226</v>
      </c>
      <c r="AZ45" s="1736">
        <v>1928307</v>
      </c>
      <c r="BA45" s="1736">
        <v>334206</v>
      </c>
      <c r="BB45" s="1736">
        <v>292896</v>
      </c>
      <c r="BC45" s="1736">
        <v>218988</v>
      </c>
      <c r="BD45" s="1736">
        <v>398045</v>
      </c>
      <c r="BE45" s="1736">
        <v>269948</v>
      </c>
      <c r="BF45" s="1736">
        <v>168884</v>
      </c>
      <c r="BG45" s="1736">
        <v>245064</v>
      </c>
      <c r="BH45" s="1737">
        <v>276</v>
      </c>
    </row>
    <row r="46" spans="1:60" s="1725" customFormat="1" ht="15.75" customHeight="1">
      <c r="A46" s="1723"/>
      <c r="B46" s="1719"/>
      <c r="C46" s="1720" t="s">
        <v>602</v>
      </c>
      <c r="D46" s="1720"/>
      <c r="E46" s="1738">
        <f t="shared" ref="E46:M50" si="5">INDEX($AP$45:$BH$50,MATCH($C46,$AP$45:$AP$50,0),MATCH(E$29,$AP$31:$BH$31,0)+9*($AM$31-1))</f>
        <v>8484</v>
      </c>
      <c r="F46" s="1739">
        <f t="shared" si="4"/>
        <v>918</v>
      </c>
      <c r="G46" s="1739">
        <f t="shared" si="4"/>
        <v>1150</v>
      </c>
      <c r="H46" s="1739">
        <f t="shared" si="4"/>
        <v>631</v>
      </c>
      <c r="I46" s="1739">
        <f t="shared" si="4"/>
        <v>1620</v>
      </c>
      <c r="J46" s="1739">
        <f t="shared" si="4"/>
        <v>1319</v>
      </c>
      <c r="K46" s="1739">
        <f t="shared" si="4"/>
        <v>943</v>
      </c>
      <c r="L46" s="1739">
        <f t="shared" si="4"/>
        <v>1903</v>
      </c>
      <c r="M46" s="1740">
        <f t="shared" si="4"/>
        <v>0</v>
      </c>
      <c r="N46" s="1181"/>
      <c r="O46" s="1728"/>
      <c r="P46" s="1734"/>
      <c r="AP46" s="1727" t="s">
        <v>602</v>
      </c>
      <c r="AQ46" s="1738">
        <v>8484</v>
      </c>
      <c r="AR46" s="1739">
        <v>918</v>
      </c>
      <c r="AS46" s="1739">
        <v>1150</v>
      </c>
      <c r="AT46" s="1739">
        <v>631</v>
      </c>
      <c r="AU46" s="1739">
        <v>1620</v>
      </c>
      <c r="AV46" s="1739">
        <v>1319</v>
      </c>
      <c r="AW46" s="1739">
        <v>943</v>
      </c>
      <c r="AX46" s="1739">
        <v>1903</v>
      </c>
      <c r="AY46" s="1739">
        <v>0</v>
      </c>
      <c r="AZ46" s="1738">
        <v>10057</v>
      </c>
      <c r="BA46" s="1739">
        <v>1626</v>
      </c>
      <c r="BB46" s="1739">
        <v>1079</v>
      </c>
      <c r="BC46" s="1739">
        <v>868</v>
      </c>
      <c r="BD46" s="1739">
        <v>1907</v>
      </c>
      <c r="BE46" s="1739">
        <v>1560</v>
      </c>
      <c r="BF46" s="1739">
        <v>990</v>
      </c>
      <c r="BG46" s="1739">
        <v>2026</v>
      </c>
      <c r="BH46" s="1739">
        <v>1</v>
      </c>
    </row>
    <row r="47" spans="1:60" s="1725" customFormat="1" ht="15.75" customHeight="1">
      <c r="A47" s="1741"/>
      <c r="B47" s="1719"/>
      <c r="C47" s="1720" t="s">
        <v>603</v>
      </c>
      <c r="D47" s="1720"/>
      <c r="E47" s="1738">
        <f t="shared" si="5"/>
        <v>1031891</v>
      </c>
      <c r="F47" s="1739">
        <f t="shared" si="4"/>
        <v>178562</v>
      </c>
      <c r="G47" s="1739">
        <f t="shared" si="4"/>
        <v>158753</v>
      </c>
      <c r="H47" s="1739">
        <f t="shared" si="4"/>
        <v>91817</v>
      </c>
      <c r="I47" s="1739">
        <f t="shared" si="4"/>
        <v>200443</v>
      </c>
      <c r="J47" s="1739">
        <f t="shared" si="4"/>
        <v>142498</v>
      </c>
      <c r="K47" s="1739">
        <f t="shared" si="4"/>
        <v>100077</v>
      </c>
      <c r="L47" s="1739">
        <f t="shared" si="4"/>
        <v>159565</v>
      </c>
      <c r="M47" s="1739">
        <f t="shared" si="4"/>
        <v>176</v>
      </c>
      <c r="N47" s="1181"/>
      <c r="O47" s="1728"/>
      <c r="P47" s="1734"/>
      <c r="AP47" s="1727" t="s">
        <v>603</v>
      </c>
      <c r="AQ47" s="1738">
        <v>1031891</v>
      </c>
      <c r="AR47" s="1739">
        <v>178562</v>
      </c>
      <c r="AS47" s="1739">
        <v>158753</v>
      </c>
      <c r="AT47" s="1739">
        <v>91817</v>
      </c>
      <c r="AU47" s="1739">
        <v>200443</v>
      </c>
      <c r="AV47" s="1739">
        <v>142498</v>
      </c>
      <c r="AW47" s="1739">
        <v>100077</v>
      </c>
      <c r="AX47" s="1739">
        <v>159565</v>
      </c>
      <c r="AY47" s="1739">
        <v>176</v>
      </c>
      <c r="AZ47" s="1738">
        <v>1028192</v>
      </c>
      <c r="BA47" s="1739">
        <v>165809</v>
      </c>
      <c r="BB47" s="1739">
        <v>143395</v>
      </c>
      <c r="BC47" s="1739">
        <v>110172</v>
      </c>
      <c r="BD47" s="1739">
        <v>206227</v>
      </c>
      <c r="BE47" s="1739">
        <v>150475</v>
      </c>
      <c r="BF47" s="1739">
        <v>94660</v>
      </c>
      <c r="BG47" s="1739">
        <v>157248</v>
      </c>
      <c r="BH47" s="1739">
        <v>206</v>
      </c>
    </row>
    <row r="48" spans="1:60" s="1725" customFormat="1" ht="15.75" customHeight="1">
      <c r="A48" s="1741"/>
      <c r="B48" s="1719"/>
      <c r="C48" s="1720" t="s">
        <v>604</v>
      </c>
      <c r="D48" s="1720"/>
      <c r="E48" s="1738">
        <f t="shared" si="5"/>
        <v>537397</v>
      </c>
      <c r="F48" s="1739">
        <f t="shared" si="4"/>
        <v>115962</v>
      </c>
      <c r="G48" s="1739">
        <f t="shared" si="4"/>
        <v>98185</v>
      </c>
      <c r="H48" s="1739">
        <f t="shared" si="4"/>
        <v>52480</v>
      </c>
      <c r="I48" s="1739">
        <f t="shared" si="4"/>
        <v>99813</v>
      </c>
      <c r="J48" s="1739">
        <f t="shared" si="4"/>
        <v>62480</v>
      </c>
      <c r="K48" s="1739">
        <f t="shared" si="4"/>
        <v>46963</v>
      </c>
      <c r="L48" s="1739">
        <f t="shared" si="4"/>
        <v>61481</v>
      </c>
      <c r="M48" s="1739">
        <f t="shared" si="4"/>
        <v>33</v>
      </c>
      <c r="N48" s="1181"/>
      <c r="O48" s="1728"/>
      <c r="P48" s="1734"/>
      <c r="AP48" s="1727" t="s">
        <v>604</v>
      </c>
      <c r="AQ48" s="1738">
        <v>537397</v>
      </c>
      <c r="AR48" s="1739">
        <v>115962</v>
      </c>
      <c r="AS48" s="1739">
        <v>98185</v>
      </c>
      <c r="AT48" s="1739">
        <v>52480</v>
      </c>
      <c r="AU48" s="1739">
        <v>99813</v>
      </c>
      <c r="AV48" s="1739">
        <v>62480</v>
      </c>
      <c r="AW48" s="1739">
        <v>46963</v>
      </c>
      <c r="AX48" s="1739">
        <v>61481</v>
      </c>
      <c r="AY48" s="1739">
        <v>33</v>
      </c>
      <c r="AZ48" s="1738">
        <v>502817</v>
      </c>
      <c r="BA48" s="1739">
        <v>98137</v>
      </c>
      <c r="BB48" s="1739">
        <v>83776</v>
      </c>
      <c r="BC48" s="1739">
        <v>57897</v>
      </c>
      <c r="BD48" s="1739">
        <v>98567</v>
      </c>
      <c r="BE48" s="1739">
        <v>64765</v>
      </c>
      <c r="BF48" s="1739">
        <v>42639</v>
      </c>
      <c r="BG48" s="1739">
        <v>56985</v>
      </c>
      <c r="BH48" s="1739">
        <v>51</v>
      </c>
    </row>
    <row r="49" spans="1:60" s="1725" customFormat="1" ht="15.75" customHeight="1">
      <c r="A49" s="1741"/>
      <c r="B49" s="1719"/>
      <c r="C49" s="1720" t="s">
        <v>605</v>
      </c>
      <c r="D49" s="1720"/>
      <c r="E49" s="1738">
        <f t="shared" si="5"/>
        <v>408683</v>
      </c>
      <c r="F49" s="1739">
        <f t="shared" si="4"/>
        <v>78320</v>
      </c>
      <c r="G49" s="1739">
        <f t="shared" si="4"/>
        <v>73875</v>
      </c>
      <c r="H49" s="1739">
        <f t="shared" si="4"/>
        <v>44318</v>
      </c>
      <c r="I49" s="1739">
        <f t="shared" si="4"/>
        <v>90865</v>
      </c>
      <c r="J49" s="1739">
        <f t="shared" si="4"/>
        <v>54150</v>
      </c>
      <c r="K49" s="1739">
        <f t="shared" si="4"/>
        <v>35524</v>
      </c>
      <c r="L49" s="1739">
        <f t="shared" si="4"/>
        <v>31616</v>
      </c>
      <c r="M49" s="1739">
        <f t="shared" si="4"/>
        <v>15</v>
      </c>
      <c r="N49" s="1181"/>
      <c r="O49" s="1728"/>
      <c r="P49" s="1734"/>
      <c r="AP49" s="1727" t="s">
        <v>605</v>
      </c>
      <c r="AQ49" s="1738">
        <v>408683</v>
      </c>
      <c r="AR49" s="1739">
        <v>78320</v>
      </c>
      <c r="AS49" s="1739">
        <v>73875</v>
      </c>
      <c r="AT49" s="1739">
        <v>44318</v>
      </c>
      <c r="AU49" s="1739">
        <v>90865</v>
      </c>
      <c r="AV49" s="1739">
        <v>54150</v>
      </c>
      <c r="AW49" s="1739">
        <v>35524</v>
      </c>
      <c r="AX49" s="1739">
        <v>31616</v>
      </c>
      <c r="AY49" s="1739">
        <v>15</v>
      </c>
      <c r="AZ49" s="1738">
        <v>383510</v>
      </c>
      <c r="BA49" s="1739">
        <v>67341</v>
      </c>
      <c r="BB49" s="1739">
        <v>63808</v>
      </c>
      <c r="BC49" s="1739">
        <v>49639</v>
      </c>
      <c r="BD49" s="1739">
        <v>90818</v>
      </c>
      <c r="BE49" s="1739">
        <v>52923</v>
      </c>
      <c r="BF49" s="1739">
        <v>30439</v>
      </c>
      <c r="BG49" s="1739">
        <v>28526</v>
      </c>
      <c r="BH49" s="1739">
        <v>16</v>
      </c>
    </row>
    <row r="50" spans="1:60" s="1725" customFormat="1" ht="15.75" customHeight="1">
      <c r="A50" s="1741"/>
      <c r="B50" s="1719"/>
      <c r="C50" s="1720" t="s">
        <v>600</v>
      </c>
      <c r="D50" s="1720"/>
      <c r="E50" s="1738">
        <f t="shared" si="5"/>
        <v>4676</v>
      </c>
      <c r="F50" s="1739">
        <f t="shared" si="4"/>
        <v>2260</v>
      </c>
      <c r="G50" s="1739">
        <f t="shared" si="4"/>
        <v>920</v>
      </c>
      <c r="H50" s="1739">
        <f t="shared" si="4"/>
        <v>351</v>
      </c>
      <c r="I50" s="1739">
        <f t="shared" si="4"/>
        <v>554</v>
      </c>
      <c r="J50" s="1739">
        <f t="shared" si="4"/>
        <v>220</v>
      </c>
      <c r="K50" s="1739">
        <f t="shared" si="4"/>
        <v>145</v>
      </c>
      <c r="L50" s="1739">
        <f t="shared" si="4"/>
        <v>224</v>
      </c>
      <c r="M50" s="1739">
        <f t="shared" si="4"/>
        <v>2</v>
      </c>
      <c r="N50" s="1181"/>
      <c r="O50" s="1728"/>
      <c r="P50" s="1734"/>
      <c r="AP50" s="1727" t="s">
        <v>600</v>
      </c>
      <c r="AQ50" s="1738">
        <v>4676</v>
      </c>
      <c r="AR50" s="1739">
        <v>2260</v>
      </c>
      <c r="AS50" s="1739">
        <v>920</v>
      </c>
      <c r="AT50" s="1739">
        <v>351</v>
      </c>
      <c r="AU50" s="1739">
        <v>554</v>
      </c>
      <c r="AV50" s="1739">
        <v>220</v>
      </c>
      <c r="AW50" s="1739">
        <v>145</v>
      </c>
      <c r="AX50" s="1739">
        <v>224</v>
      </c>
      <c r="AY50" s="1739">
        <v>2</v>
      </c>
      <c r="AZ50" s="1738">
        <v>3731</v>
      </c>
      <c r="BA50" s="1739">
        <v>1293</v>
      </c>
      <c r="BB50" s="1739">
        <v>838</v>
      </c>
      <c r="BC50" s="1739">
        <v>412</v>
      </c>
      <c r="BD50" s="1739">
        <v>526</v>
      </c>
      <c r="BE50" s="1739">
        <v>225</v>
      </c>
      <c r="BF50" s="1739">
        <v>156</v>
      </c>
      <c r="BG50" s="1739">
        <v>279</v>
      </c>
      <c r="BH50" s="1739">
        <v>2</v>
      </c>
    </row>
    <row r="51" spans="1:60" s="1187" customFormat="1" ht="12.75" customHeight="1">
      <c r="A51" s="1182"/>
      <c r="B51" s="1191"/>
      <c r="C51" s="1168"/>
      <c r="D51" s="1192"/>
      <c r="E51" s="1742"/>
      <c r="F51" s="1742"/>
      <c r="G51" s="1742"/>
      <c r="H51" s="1743"/>
      <c r="I51" s="1742"/>
      <c r="J51" s="1742"/>
      <c r="K51" s="1742"/>
      <c r="L51" s="1742"/>
      <c r="M51" s="1742"/>
      <c r="N51" s="237"/>
      <c r="O51" s="1188"/>
      <c r="P51" s="1189"/>
      <c r="Q51" s="1725"/>
      <c r="R51" s="1725"/>
      <c r="S51" s="1725"/>
      <c r="AP51" s="1725"/>
      <c r="AQ51" s="1725"/>
      <c r="AR51" s="1725"/>
      <c r="AS51" s="1725"/>
      <c r="AT51" s="1725"/>
      <c r="AU51" s="1725"/>
      <c r="AV51" s="1725"/>
      <c r="AW51" s="1725"/>
      <c r="AX51" s="1725"/>
      <c r="AY51" s="1725"/>
      <c r="AZ51" s="1725"/>
      <c r="BA51" s="1725"/>
      <c r="BB51" s="1725"/>
      <c r="BC51" s="1725"/>
      <c r="BD51" s="1725"/>
      <c r="BE51" s="1725"/>
      <c r="BF51" s="1725"/>
      <c r="BG51" s="1725"/>
      <c r="BH51" s="1725"/>
    </row>
    <row r="52" spans="1:60" s="1176" customFormat="1" ht="16.5" customHeight="1">
      <c r="A52" s="1712"/>
      <c r="B52" s="1713"/>
      <c r="C52" s="1744" t="s">
        <v>608</v>
      </c>
      <c r="D52" s="1745"/>
      <c r="E52" s="1746">
        <f>+E45/E$45</f>
        <v>1</v>
      </c>
      <c r="F52" s="1746">
        <f t="shared" ref="E52:M57" si="6">+F45/F$45</f>
        <v>1</v>
      </c>
      <c r="G52" s="1746">
        <f t="shared" si="6"/>
        <v>1</v>
      </c>
      <c r="H52" s="1746">
        <f t="shared" si="6"/>
        <v>1</v>
      </c>
      <c r="I52" s="1746">
        <f t="shared" si="6"/>
        <v>1</v>
      </c>
      <c r="J52" s="1746">
        <f t="shared" si="6"/>
        <v>1</v>
      </c>
      <c r="K52" s="1746">
        <f t="shared" si="6"/>
        <v>1</v>
      </c>
      <c r="L52" s="1746">
        <f t="shared" si="6"/>
        <v>1</v>
      </c>
      <c r="M52" s="1747">
        <f t="shared" si="6"/>
        <v>1</v>
      </c>
      <c r="N52" s="1195"/>
      <c r="O52" s="1718"/>
      <c r="Q52" s="1725"/>
      <c r="R52" s="1725"/>
      <c r="S52" s="1725"/>
      <c r="AP52" s="1725"/>
      <c r="AQ52" s="1725"/>
      <c r="AR52" s="1725"/>
      <c r="AS52" s="1725"/>
      <c r="AT52" s="1725"/>
      <c r="AU52" s="1725"/>
      <c r="AV52" s="1725"/>
      <c r="AW52" s="1725"/>
      <c r="AX52" s="1725"/>
      <c r="AY52" s="1725"/>
      <c r="AZ52" s="1725"/>
      <c r="BA52" s="1725"/>
      <c r="BB52" s="1725"/>
      <c r="BC52" s="1725"/>
      <c r="BD52" s="1725"/>
      <c r="BE52" s="1725"/>
      <c r="BF52" s="1725"/>
      <c r="BG52" s="1725"/>
      <c r="BH52" s="1725"/>
    </row>
    <row r="53" spans="1:60" s="1725" customFormat="1" ht="15.75" customHeight="1">
      <c r="A53" s="1723"/>
      <c r="B53" s="1719"/>
      <c r="C53" s="1720" t="s">
        <v>602</v>
      </c>
      <c r="D53" s="1720"/>
      <c r="E53" s="1748">
        <f>+E46/E$45</f>
        <v>4.2608949386052451E-3</v>
      </c>
      <c r="F53" s="1749">
        <f t="shared" si="6"/>
        <v>2.441346516959114E-3</v>
      </c>
      <c r="G53" s="1749">
        <f t="shared" si="6"/>
        <v>3.4546672554621291E-3</v>
      </c>
      <c r="H53" s="1749">
        <f t="shared" si="6"/>
        <v>3.3281117317257129E-3</v>
      </c>
      <c r="I53" s="1749">
        <f t="shared" si="6"/>
        <v>4.119045500197053E-3</v>
      </c>
      <c r="J53" s="1749">
        <f t="shared" si="6"/>
        <v>5.0600958310795001E-3</v>
      </c>
      <c r="K53" s="1749">
        <f t="shared" si="6"/>
        <v>5.1347113018099452E-3</v>
      </c>
      <c r="L53" s="1749">
        <f t="shared" si="6"/>
        <v>7.4689252675743459E-3</v>
      </c>
      <c r="M53" s="1750">
        <f t="shared" si="6"/>
        <v>0</v>
      </c>
      <c r="N53" s="1181"/>
      <c r="O53" s="1728"/>
      <c r="P53" s="1734"/>
    </row>
    <row r="54" spans="1:60" s="1725" customFormat="1" ht="15.75" customHeight="1">
      <c r="A54" s="1741"/>
      <c r="B54" s="1719"/>
      <c r="C54" s="1720" t="s">
        <v>603</v>
      </c>
      <c r="D54" s="1720"/>
      <c r="E54" s="1748">
        <f>+E47/E$45</f>
        <v>0.51824365147245455</v>
      </c>
      <c r="F54" s="1749">
        <f t="shared" si="6"/>
        <v>0.47487115115604939</v>
      </c>
      <c r="G54" s="1749">
        <f t="shared" si="6"/>
        <v>0.47690329635337342</v>
      </c>
      <c r="H54" s="1749">
        <f t="shared" si="6"/>
        <v>0.48427454020896954</v>
      </c>
      <c r="I54" s="1749">
        <f t="shared" si="6"/>
        <v>0.50965051678765305</v>
      </c>
      <c r="J54" s="1749">
        <f t="shared" si="6"/>
        <v>0.54666682011915591</v>
      </c>
      <c r="K54" s="1749">
        <f t="shared" si="6"/>
        <v>0.54492736262060859</v>
      </c>
      <c r="L54" s="1749">
        <f t="shared" si="6"/>
        <v>0.6262633002209671</v>
      </c>
      <c r="M54" s="1749">
        <f t="shared" si="6"/>
        <v>0.77876106194690264</v>
      </c>
      <c r="N54" s="1181"/>
      <c r="O54" s="1728"/>
      <c r="P54" s="1734"/>
      <c r="AO54" s="1751"/>
      <c r="AP54" s="1751"/>
      <c r="AQ54" s="1751" t="s">
        <v>513</v>
      </c>
      <c r="AR54" s="1751" t="s">
        <v>229</v>
      </c>
      <c r="AS54" s="1751" t="s">
        <v>594</v>
      </c>
      <c r="AT54" s="1751" t="s">
        <v>595</v>
      </c>
      <c r="AU54" s="1751" t="s">
        <v>596</v>
      </c>
      <c r="AV54" s="1751" t="s">
        <v>597</v>
      </c>
      <c r="AW54" s="1751" t="s">
        <v>598</v>
      </c>
      <c r="AX54" s="1751" t="s">
        <v>599</v>
      </c>
      <c r="AY54" s="1751" t="s">
        <v>578</v>
      </c>
    </row>
    <row r="55" spans="1:60" s="1725" customFormat="1" ht="15.75" customHeight="1">
      <c r="A55" s="1741"/>
      <c r="B55" s="1719"/>
      <c r="C55" s="1720" t="s">
        <v>604</v>
      </c>
      <c r="D55" s="1720"/>
      <c r="E55" s="1748">
        <f t="shared" si="6"/>
        <v>0.26989535093371558</v>
      </c>
      <c r="F55" s="1749">
        <f t="shared" si="6"/>
        <v>0.30839153028280258</v>
      </c>
      <c r="G55" s="1749">
        <f t="shared" si="6"/>
        <v>0.2949534821543906</v>
      </c>
      <c r="H55" s="1749">
        <f t="shared" si="6"/>
        <v>0.27679762865446184</v>
      </c>
      <c r="I55" s="1749">
        <f t="shared" si="6"/>
        <v>0.25378659784640029</v>
      </c>
      <c r="J55" s="1749">
        <f t="shared" si="6"/>
        <v>0.23969278811663924</v>
      </c>
      <c r="K55" s="1749">
        <f t="shared" si="6"/>
        <v>0.25571733495959748</v>
      </c>
      <c r="L55" s="1749">
        <f t="shared" si="6"/>
        <v>0.24130162605136016</v>
      </c>
      <c r="M55" s="1749">
        <f t="shared" si="6"/>
        <v>0.14601769911504425</v>
      </c>
      <c r="N55" s="1181"/>
      <c r="O55" s="1728"/>
      <c r="P55" s="1734"/>
      <c r="AO55" s="1751" t="s">
        <v>513</v>
      </c>
      <c r="AP55" s="1751" t="s">
        <v>609</v>
      </c>
      <c r="AQ55" s="1751">
        <v>1991131</v>
      </c>
      <c r="AR55" s="1751">
        <v>376022</v>
      </c>
      <c r="AS55" s="1751">
        <v>332883</v>
      </c>
      <c r="AT55" s="1751">
        <v>189597</v>
      </c>
      <c r="AU55" s="1751">
        <v>393295</v>
      </c>
      <c r="AV55" s="1751">
        <v>260667</v>
      </c>
      <c r="AW55" s="1751">
        <v>183652</v>
      </c>
      <c r="AX55" s="1751">
        <v>254789</v>
      </c>
      <c r="AY55" s="1751">
        <v>226</v>
      </c>
    </row>
    <row r="56" spans="1:60" s="1725" customFormat="1" ht="15.75" customHeight="1">
      <c r="A56" s="1741"/>
      <c r="B56" s="1719"/>
      <c r="C56" s="1720" t="s">
        <v>605</v>
      </c>
      <c r="D56" s="1720"/>
      <c r="E56" s="1748">
        <f t="shared" si="6"/>
        <v>0.20525168861315504</v>
      </c>
      <c r="F56" s="1749">
        <f t="shared" si="6"/>
        <v>0.20828568541202377</v>
      </c>
      <c r="G56" s="1749">
        <f t="shared" si="6"/>
        <v>0.22192482043240419</v>
      </c>
      <c r="H56" s="1749">
        <f t="shared" si="6"/>
        <v>0.23374842428941386</v>
      </c>
      <c r="I56" s="1749">
        <f t="shared" si="6"/>
        <v>0.2310352280095094</v>
      </c>
      <c r="J56" s="1749">
        <f t="shared" si="6"/>
        <v>0.20773630724257386</v>
      </c>
      <c r="K56" s="1749">
        <f t="shared" si="6"/>
        <v>0.19343105438546818</v>
      </c>
      <c r="L56" s="1749">
        <f t="shared" si="6"/>
        <v>0.12408698962671073</v>
      </c>
      <c r="M56" s="1749">
        <f t="shared" si="6"/>
        <v>6.637168141592921E-2</v>
      </c>
      <c r="N56" s="1181"/>
      <c r="O56" s="1728"/>
      <c r="P56" s="1734"/>
      <c r="AO56" s="1751" t="s">
        <v>610</v>
      </c>
      <c r="AP56" s="1751" t="s">
        <v>609</v>
      </c>
      <c r="AQ56" s="1751">
        <v>8484</v>
      </c>
      <c r="AR56" s="1751">
        <v>918</v>
      </c>
      <c r="AS56" s="1751">
        <v>1150</v>
      </c>
      <c r="AT56" s="1751">
        <v>631</v>
      </c>
      <c r="AU56" s="1751">
        <v>1620</v>
      </c>
      <c r="AV56" s="1751">
        <v>1319</v>
      </c>
      <c r="AW56" s="1751">
        <v>943</v>
      </c>
      <c r="AX56" s="1751">
        <v>1903</v>
      </c>
      <c r="AY56" s="1751">
        <v>0</v>
      </c>
      <c r="AZ56" s="174"/>
      <c r="BA56" s="174"/>
      <c r="BB56" s="174"/>
      <c r="BC56" s="174"/>
      <c r="BD56" s="174"/>
      <c r="BE56" s="174"/>
      <c r="BF56" s="174"/>
      <c r="BG56" s="174"/>
      <c r="BH56" s="174"/>
    </row>
    <row r="57" spans="1:60" s="1725" customFormat="1" ht="15.75" customHeight="1">
      <c r="A57" s="1741"/>
      <c r="B57" s="1719"/>
      <c r="C57" s="1720" t="s">
        <v>600</v>
      </c>
      <c r="D57" s="1720"/>
      <c r="E57" s="1748">
        <f t="shared" si="6"/>
        <v>2.3484140420695575E-3</v>
      </c>
      <c r="F57" s="1749">
        <f t="shared" si="6"/>
        <v>6.0102866321651389E-3</v>
      </c>
      <c r="G57" s="1749">
        <f t="shared" si="6"/>
        <v>2.7637338043697036E-3</v>
      </c>
      <c r="H57" s="1749">
        <f t="shared" si="6"/>
        <v>1.8512951154290415E-3</v>
      </c>
      <c r="I57" s="1749">
        <f t="shared" si="6"/>
        <v>1.4086118562402269E-3</v>
      </c>
      <c r="J57" s="1749">
        <f t="shared" si="6"/>
        <v>8.4398869055154666E-4</v>
      </c>
      <c r="K57" s="1749">
        <f t="shared" si="6"/>
        <v>7.8953673251584515E-4</v>
      </c>
      <c r="L57" s="1749">
        <f t="shared" si="6"/>
        <v>8.791588333876266E-4</v>
      </c>
      <c r="M57" s="1749">
        <f t="shared" si="6"/>
        <v>8.8495575221238937E-3</v>
      </c>
      <c r="N57" s="1181"/>
      <c r="O57" s="1728"/>
      <c r="P57" s="1734"/>
      <c r="AO57" s="1751" t="s">
        <v>611</v>
      </c>
      <c r="AP57" s="1751" t="s">
        <v>609</v>
      </c>
      <c r="AQ57" s="1751">
        <v>1031891</v>
      </c>
      <c r="AR57" s="1751">
        <v>178562</v>
      </c>
      <c r="AS57" s="1751">
        <v>158753</v>
      </c>
      <c r="AT57" s="1751">
        <v>91817</v>
      </c>
      <c r="AU57" s="1751">
        <v>200443</v>
      </c>
      <c r="AV57" s="1751">
        <v>142498</v>
      </c>
      <c r="AW57" s="1751">
        <v>100077</v>
      </c>
      <c r="AX57" s="1751">
        <v>159565</v>
      </c>
      <c r="AY57" s="1751">
        <v>176</v>
      </c>
      <c r="AZ57" s="174"/>
      <c r="BA57" s="174"/>
      <c r="BB57" s="174"/>
      <c r="BC57" s="174"/>
      <c r="BD57" s="174"/>
      <c r="BE57" s="174"/>
      <c r="BF57" s="174"/>
      <c r="BG57" s="174"/>
      <c r="BH57" s="174"/>
    </row>
    <row r="58" spans="1:60" ht="13.5" customHeight="1">
      <c r="A58" s="1054"/>
      <c r="B58" s="1054"/>
      <c r="C58" s="1194" t="s">
        <v>514</v>
      </c>
      <c r="D58" s="1141"/>
      <c r="E58" s="1193"/>
      <c r="F58" s="1193"/>
      <c r="G58" s="1196" t="s">
        <v>477</v>
      </c>
      <c r="H58" s="1193"/>
      <c r="I58" s="1197" t="s">
        <v>421</v>
      </c>
      <c r="J58" s="1123"/>
      <c r="K58" s="1123"/>
      <c r="L58" s="1123"/>
      <c r="M58" s="1193"/>
      <c r="N58" s="237"/>
      <c r="O58" s="1054"/>
      <c r="AO58" s="1751" t="s">
        <v>612</v>
      </c>
      <c r="AP58" s="1751" t="s">
        <v>609</v>
      </c>
      <c r="AQ58" s="1751">
        <v>537397</v>
      </c>
      <c r="AR58" s="1751">
        <v>115962</v>
      </c>
      <c r="AS58" s="1751">
        <v>98185</v>
      </c>
      <c r="AT58" s="1751">
        <v>52480</v>
      </c>
      <c r="AU58" s="1751">
        <v>99813</v>
      </c>
      <c r="AV58" s="1751">
        <v>62480</v>
      </c>
      <c r="AW58" s="1751">
        <v>46963</v>
      </c>
      <c r="AX58" s="1751">
        <v>61481</v>
      </c>
      <c r="AY58" s="1751">
        <v>33</v>
      </c>
    </row>
    <row r="59" spans="1:60" ht="13.5" customHeight="1">
      <c r="A59" s="1054"/>
      <c r="B59" s="1054"/>
      <c r="C59" s="1503" t="s">
        <v>613</v>
      </c>
      <c r="D59" s="1503"/>
      <c r="E59" s="1503"/>
      <c r="F59" s="1503"/>
      <c r="G59" s="1503"/>
      <c r="H59" s="1503"/>
      <c r="I59" s="1503"/>
      <c r="J59" s="1503"/>
      <c r="K59" s="1503"/>
      <c r="L59" s="1503"/>
      <c r="M59" s="1503"/>
      <c r="N59" s="237"/>
      <c r="O59" s="1054"/>
      <c r="AO59" s="1751" t="s">
        <v>614</v>
      </c>
      <c r="AP59" s="1751" t="s">
        <v>609</v>
      </c>
      <c r="AQ59" s="1751">
        <v>408683</v>
      </c>
      <c r="AR59" s="1751">
        <v>78320</v>
      </c>
      <c r="AS59" s="1751">
        <v>73875</v>
      </c>
      <c r="AT59" s="1751">
        <v>44318</v>
      </c>
      <c r="AU59" s="1751">
        <v>90865</v>
      </c>
      <c r="AV59" s="1751">
        <v>54150</v>
      </c>
      <c r="AW59" s="1751">
        <v>35524</v>
      </c>
      <c r="AX59" s="1751">
        <v>31616</v>
      </c>
      <c r="AY59" s="1751">
        <v>15</v>
      </c>
    </row>
    <row r="60" spans="1:60" ht="13.5" customHeight="1">
      <c r="A60" s="1054"/>
      <c r="B60" s="1054"/>
      <c r="C60" s="1198" t="s">
        <v>515</v>
      </c>
      <c r="D60" s="1141"/>
      <c r="E60" s="1142"/>
      <c r="F60" s="1142"/>
      <c r="G60" s="1142"/>
      <c r="H60" s="1142"/>
      <c r="I60" s="1199"/>
      <c r="J60" s="1199"/>
      <c r="K60" s="1199"/>
      <c r="L60" s="1199"/>
      <c r="M60" s="1199"/>
      <c r="N60" s="237"/>
      <c r="O60" s="1054"/>
      <c r="AO60" s="1751" t="s">
        <v>615</v>
      </c>
      <c r="AP60" s="1751" t="s">
        <v>609</v>
      </c>
      <c r="AQ60" s="1751">
        <v>4676</v>
      </c>
      <c r="AR60" s="1751">
        <v>2260</v>
      </c>
      <c r="AS60" s="1751">
        <v>920</v>
      </c>
      <c r="AT60" s="1751">
        <v>351</v>
      </c>
      <c r="AU60" s="1751">
        <v>554</v>
      </c>
      <c r="AV60" s="1751">
        <v>220</v>
      </c>
      <c r="AW60" s="1751">
        <v>145</v>
      </c>
      <c r="AX60" s="1751">
        <v>224</v>
      </c>
      <c r="AY60" s="1751">
        <v>2</v>
      </c>
    </row>
    <row r="61" spans="1:60" ht="13.5" customHeight="1">
      <c r="A61" s="1054"/>
      <c r="B61" s="1054"/>
      <c r="C61" s="1198"/>
      <c r="D61" s="1141"/>
      <c r="E61" s="1142"/>
      <c r="F61" s="1142"/>
      <c r="G61" s="1142"/>
      <c r="H61" s="1142"/>
      <c r="J61" s="1066"/>
      <c r="K61" s="1504">
        <v>42736</v>
      </c>
      <c r="L61" s="1504"/>
      <c r="M61" s="1504"/>
      <c r="N61" s="405">
        <v>13</v>
      </c>
      <c r="O61" s="1054"/>
      <c r="AO61" s="1751"/>
      <c r="AP61" s="1751"/>
      <c r="AQ61" s="1751"/>
      <c r="AR61" s="1751"/>
      <c r="AS61" s="1751"/>
      <c r="AT61" s="1751"/>
      <c r="AU61" s="1751"/>
      <c r="AV61" s="1751"/>
      <c r="AW61" s="1751"/>
      <c r="AX61" s="1751"/>
      <c r="AY61" s="1751"/>
    </row>
    <row r="62" spans="1:60">
      <c r="AO62" s="1751"/>
      <c r="AP62" s="1751"/>
      <c r="AQ62" s="1751"/>
      <c r="AR62" s="1751"/>
      <c r="AS62" s="1751"/>
      <c r="AT62" s="1751"/>
      <c r="AU62" s="1751"/>
      <c r="AV62" s="1751"/>
      <c r="AW62" s="1751"/>
      <c r="AX62" s="1751"/>
      <c r="AY62" s="1751"/>
    </row>
    <row r="63" spans="1:60">
      <c r="AO63" s="1751"/>
      <c r="AP63" s="1751"/>
      <c r="AQ63" s="1751" t="s">
        <v>513</v>
      </c>
      <c r="AR63" s="1751" t="s">
        <v>229</v>
      </c>
      <c r="AS63" s="1751" t="s">
        <v>594</v>
      </c>
      <c r="AT63" s="1751" t="s">
        <v>595</v>
      </c>
      <c r="AU63" s="1751" t="s">
        <v>596</v>
      </c>
      <c r="AV63" s="1751" t="s">
        <v>597</v>
      </c>
      <c r="AW63" s="1751" t="s">
        <v>598</v>
      </c>
      <c r="AX63" s="1751" t="s">
        <v>599</v>
      </c>
      <c r="AY63" s="1751" t="s">
        <v>578</v>
      </c>
    </row>
    <row r="64" spans="1:60">
      <c r="AO64" s="1751" t="s">
        <v>513</v>
      </c>
      <c r="AP64" s="1751" t="s">
        <v>616</v>
      </c>
      <c r="AQ64" s="1752">
        <v>913.92544791374439</v>
      </c>
      <c r="AR64" s="1752">
        <v>727.02331988553306</v>
      </c>
      <c r="AS64" s="1752">
        <v>784.62243187547017</v>
      </c>
      <c r="AT64" s="1752">
        <v>856.93081198541836</v>
      </c>
      <c r="AU64" s="1752">
        <v>906.67539274589899</v>
      </c>
      <c r="AV64" s="1752">
        <v>979.77535430261264</v>
      </c>
      <c r="AW64" s="1752">
        <v>1089.286704854798</v>
      </c>
      <c r="AX64" s="1752">
        <v>1218.4928361507575</v>
      </c>
      <c r="AY64" s="1752">
        <v>952.62862831858342</v>
      </c>
    </row>
    <row r="65" spans="41:51">
      <c r="AO65" s="1751" t="s">
        <v>610</v>
      </c>
      <c r="AP65" s="1751" t="s">
        <v>616</v>
      </c>
      <c r="AQ65" s="1752">
        <v>592.89189768976485</v>
      </c>
      <c r="AR65" s="1752">
        <v>569.57364923747264</v>
      </c>
      <c r="AS65" s="1752">
        <v>570.69041739130398</v>
      </c>
      <c r="AT65" s="1752">
        <v>567.89711568938185</v>
      </c>
      <c r="AU65" s="1752">
        <v>576.48880864197463</v>
      </c>
      <c r="AV65" s="1752">
        <v>586.72536770280612</v>
      </c>
      <c r="AW65" s="1752">
        <v>595.28730646871577</v>
      </c>
      <c r="AX65" s="1752">
        <v>642.89575932737694</v>
      </c>
      <c r="AY65" s="1752"/>
    </row>
    <row r="66" spans="41:51">
      <c r="AO66" s="1751" t="s">
        <v>611</v>
      </c>
      <c r="AP66" s="1751" t="s">
        <v>616</v>
      </c>
      <c r="AQ66" s="1752">
        <v>685.64267034016098</v>
      </c>
      <c r="AR66" s="1752">
        <v>604.53057996663188</v>
      </c>
      <c r="AS66" s="1752">
        <v>613.9218376345566</v>
      </c>
      <c r="AT66" s="1752">
        <v>631.13627792238503</v>
      </c>
      <c r="AU66" s="1752">
        <v>654.1086069855362</v>
      </c>
      <c r="AV66" s="1752">
        <v>691.55879549186398</v>
      </c>
      <c r="AW66" s="1752">
        <v>739.69994903922418</v>
      </c>
      <c r="AX66" s="1752">
        <v>879.28253915331697</v>
      </c>
      <c r="AY66" s="1752">
        <v>934.26869318181787</v>
      </c>
    </row>
    <row r="67" spans="41:51">
      <c r="AO67" s="1751" t="s">
        <v>612</v>
      </c>
      <c r="AP67" s="1751" t="s">
        <v>616</v>
      </c>
      <c r="AQ67" s="1752">
        <v>873.89992668364414</v>
      </c>
      <c r="AR67" s="1752">
        <v>667.30808057812987</v>
      </c>
      <c r="AS67" s="1752">
        <v>721.26805224830048</v>
      </c>
      <c r="AT67" s="1752">
        <v>771.22626467225655</v>
      </c>
      <c r="AU67" s="1752">
        <v>846.57991974993649</v>
      </c>
      <c r="AV67" s="1752">
        <v>957.71184090909185</v>
      </c>
      <c r="AW67" s="1752">
        <v>1089.5250561079961</v>
      </c>
      <c r="AX67" s="1752">
        <v>1389.5029718124078</v>
      </c>
      <c r="AY67" s="1752">
        <v>734.73969696969675</v>
      </c>
    </row>
    <row r="68" spans="41:51">
      <c r="AO68" s="1751" t="s">
        <v>614</v>
      </c>
      <c r="AP68" s="1751" t="s">
        <v>616</v>
      </c>
      <c r="AQ68" s="1752">
        <v>1550.6413591218579</v>
      </c>
      <c r="AR68" s="1752">
        <v>1098.089141853929</v>
      </c>
      <c r="AS68" s="1752">
        <v>1239.3198096785168</v>
      </c>
      <c r="AT68" s="1752">
        <v>1429.8348179069392</v>
      </c>
      <c r="AU68" s="1752">
        <v>1535.1766643922406</v>
      </c>
      <c r="AV68" s="1752">
        <v>1772.7613407202161</v>
      </c>
      <c r="AW68" s="1752">
        <v>2085.6763489472146</v>
      </c>
      <c r="AX68" s="1752">
        <v>2631.2988164220501</v>
      </c>
      <c r="AY68" s="1752">
        <v>1645.7579999999998</v>
      </c>
    </row>
    <row r="69" spans="41:51">
      <c r="AO69" s="1751" t="s">
        <v>615</v>
      </c>
      <c r="AP69" s="1751" t="s">
        <v>616</v>
      </c>
      <c r="AQ69" s="1752">
        <v>824.36568862275237</v>
      </c>
      <c r="AR69" s="1752">
        <v>673.88651769911382</v>
      </c>
      <c r="AS69" s="1752">
        <v>757.3770326086958</v>
      </c>
      <c r="AT69" s="1752">
        <v>919.52883190883131</v>
      </c>
      <c r="AU69" s="1752">
        <v>996.36474729241911</v>
      </c>
      <c r="AV69" s="1752">
        <v>1102.7448181818186</v>
      </c>
      <c r="AW69" s="1752">
        <v>1396.1542068965516</v>
      </c>
      <c r="AX69" s="1752">
        <v>1398.4225446428582</v>
      </c>
      <c r="AY69" s="1752">
        <v>965</v>
      </c>
    </row>
    <row r="70" spans="41:51">
      <c r="AO70" s="1751"/>
      <c r="AP70" s="1751"/>
      <c r="AQ70" s="1751"/>
      <c r="AR70" s="1751"/>
      <c r="AS70" s="1751"/>
      <c r="AT70" s="1751"/>
      <c r="AU70" s="1751"/>
      <c r="AV70" s="1751"/>
      <c r="AW70" s="1751"/>
      <c r="AX70" s="1751"/>
      <c r="AY70" s="1751"/>
    </row>
    <row r="71" spans="41:51">
      <c r="AO71" s="1751"/>
      <c r="AP71" s="1751"/>
      <c r="AQ71" s="1751"/>
      <c r="AR71" s="1751"/>
      <c r="AS71" s="1751"/>
      <c r="AT71" s="1751"/>
      <c r="AU71" s="1751"/>
      <c r="AV71" s="1751"/>
      <c r="AW71" s="1751"/>
      <c r="AX71" s="1751"/>
      <c r="AY71" s="1751"/>
    </row>
    <row r="72" spans="41:51">
      <c r="AO72" s="1751"/>
      <c r="AP72" s="1751"/>
      <c r="AQ72" s="1751" t="s">
        <v>513</v>
      </c>
      <c r="AR72" s="1751" t="s">
        <v>229</v>
      </c>
      <c r="AS72" s="1751" t="s">
        <v>594</v>
      </c>
      <c r="AT72" s="1751" t="s">
        <v>595</v>
      </c>
      <c r="AU72" s="1751" t="s">
        <v>596</v>
      </c>
      <c r="AV72" s="1751" t="s">
        <v>597</v>
      </c>
      <c r="AW72" s="1751" t="s">
        <v>598</v>
      </c>
      <c r="AX72" s="1751" t="s">
        <v>599</v>
      </c>
      <c r="AY72" s="1751" t="s">
        <v>578</v>
      </c>
    </row>
    <row r="73" spans="41:51">
      <c r="AO73" s="1751" t="s">
        <v>513</v>
      </c>
      <c r="AP73" s="1751" t="s">
        <v>617</v>
      </c>
      <c r="AQ73" s="1752">
        <v>650</v>
      </c>
      <c r="AR73" s="1752">
        <v>550</v>
      </c>
      <c r="AS73" s="1752">
        <v>580</v>
      </c>
      <c r="AT73" s="1752">
        <v>613</v>
      </c>
      <c r="AU73" s="1752">
        <v>651.09</v>
      </c>
      <c r="AV73" s="1752">
        <v>700</v>
      </c>
      <c r="AW73" s="1752">
        <v>775.28</v>
      </c>
      <c r="AX73" s="1752">
        <v>891.7</v>
      </c>
      <c r="AY73" s="1752">
        <v>634.88499999999999</v>
      </c>
    </row>
    <row r="74" spans="41:51">
      <c r="AO74" s="1751" t="s">
        <v>610</v>
      </c>
      <c r="AP74" s="1751" t="s">
        <v>617</v>
      </c>
      <c r="AQ74" s="1752">
        <v>525.98500000000001</v>
      </c>
      <c r="AR74" s="1752">
        <v>505</v>
      </c>
      <c r="AS74" s="1752">
        <v>505</v>
      </c>
      <c r="AT74" s="1752">
        <v>510</v>
      </c>
      <c r="AU74" s="1752">
        <v>519</v>
      </c>
      <c r="AV74" s="1752">
        <v>526</v>
      </c>
      <c r="AW74" s="1752">
        <v>539.5</v>
      </c>
      <c r="AX74" s="1752">
        <v>573</v>
      </c>
      <c r="AY74" s="1752"/>
    </row>
    <row r="75" spans="41:51">
      <c r="AO75" s="1751" t="s">
        <v>611</v>
      </c>
      <c r="AP75" s="1751" t="s">
        <v>617</v>
      </c>
      <c r="AQ75" s="1752">
        <v>573</v>
      </c>
      <c r="AR75" s="1752">
        <v>520</v>
      </c>
      <c r="AS75" s="1752">
        <v>530</v>
      </c>
      <c r="AT75" s="1752">
        <v>550</v>
      </c>
      <c r="AU75" s="1752">
        <v>570</v>
      </c>
      <c r="AV75" s="1752">
        <v>600</v>
      </c>
      <c r="AW75" s="1752">
        <v>630</v>
      </c>
      <c r="AX75" s="1752">
        <v>719</v>
      </c>
      <c r="AY75" s="1752">
        <v>617.21499999999992</v>
      </c>
    </row>
    <row r="76" spans="41:51">
      <c r="AO76" s="1751" t="s">
        <v>612</v>
      </c>
      <c r="AP76" s="1751" t="s">
        <v>617</v>
      </c>
      <c r="AQ76" s="1752">
        <v>651.55999999999995</v>
      </c>
      <c r="AR76" s="1752">
        <v>544.99</v>
      </c>
      <c r="AS76" s="1752">
        <v>567</v>
      </c>
      <c r="AT76" s="1752">
        <v>614.25</v>
      </c>
      <c r="AU76" s="1752">
        <v>672</v>
      </c>
      <c r="AV76" s="1752">
        <v>770</v>
      </c>
      <c r="AW76" s="1752">
        <v>900</v>
      </c>
      <c r="AX76" s="1752">
        <v>1231</v>
      </c>
      <c r="AY76" s="1752">
        <v>611.44000000000005</v>
      </c>
    </row>
    <row r="77" spans="41:51">
      <c r="AO77" s="1751" t="s">
        <v>614</v>
      </c>
      <c r="AP77" s="1751" t="s">
        <v>617</v>
      </c>
      <c r="AQ77" s="1752">
        <v>1201</v>
      </c>
      <c r="AR77" s="1752">
        <v>840</v>
      </c>
      <c r="AS77" s="1752">
        <v>970</v>
      </c>
      <c r="AT77" s="1752">
        <v>1137.3800000000001</v>
      </c>
      <c r="AU77" s="1752">
        <v>1201.48</v>
      </c>
      <c r="AV77" s="1752">
        <v>1405.7950000000001</v>
      </c>
      <c r="AW77" s="1752">
        <v>1740.15</v>
      </c>
      <c r="AX77" s="1752">
        <v>2196.29</v>
      </c>
      <c r="AY77" s="1752">
        <v>900</v>
      </c>
    </row>
    <row r="78" spans="41:51">
      <c r="AO78" s="1751" t="s">
        <v>615</v>
      </c>
      <c r="AP78" s="1751" t="s">
        <v>617</v>
      </c>
      <c r="AQ78" s="1752">
        <v>550</v>
      </c>
      <c r="AR78" s="1752">
        <v>507</v>
      </c>
      <c r="AS78" s="1752">
        <v>541</v>
      </c>
      <c r="AT78" s="1752">
        <v>580</v>
      </c>
      <c r="AU78" s="1752">
        <v>687.71</v>
      </c>
      <c r="AV78" s="1752">
        <v>722.5</v>
      </c>
      <c r="AW78" s="1752">
        <v>1050</v>
      </c>
      <c r="AX78" s="1752">
        <v>984.18499999999995</v>
      </c>
      <c r="AY78" s="1752">
        <v>965</v>
      </c>
    </row>
  </sheetData>
  <mergeCells count="29">
    <mergeCell ref="C54:D54"/>
    <mergeCell ref="C55:D55"/>
    <mergeCell ref="C56:D56"/>
    <mergeCell ref="C57:D57"/>
    <mergeCell ref="C59:M59"/>
    <mergeCell ref="K61:M61"/>
    <mergeCell ref="C46:D46"/>
    <mergeCell ref="C47:D47"/>
    <mergeCell ref="C48:D48"/>
    <mergeCell ref="C49:D49"/>
    <mergeCell ref="C50:D50"/>
    <mergeCell ref="C53:D53"/>
    <mergeCell ref="C36:D36"/>
    <mergeCell ref="C39:D39"/>
    <mergeCell ref="C40:D40"/>
    <mergeCell ref="C41:D41"/>
    <mergeCell ref="C42:D42"/>
    <mergeCell ref="C43:D43"/>
    <mergeCell ref="AZ29:BH29"/>
    <mergeCell ref="C31:D31"/>
    <mergeCell ref="C32:D32"/>
    <mergeCell ref="C33:D33"/>
    <mergeCell ref="C34:D34"/>
    <mergeCell ref="C35:D35"/>
    <mergeCell ref="B1:E1"/>
    <mergeCell ref="C27:D28"/>
    <mergeCell ref="E27:M27"/>
    <mergeCell ref="C29:D29"/>
    <mergeCell ref="AQ29:AY29"/>
  </mergeCells>
  <hyperlinks>
    <hyperlink ref="I58" r:id="rId1" location="qp"/>
  </hyperlinks>
  <printOptions horizontalCentered="1"/>
  <pageMargins left="0.15748031496062992" right="0.15748031496062992" top="0.19685039370078741" bottom="0.19685039370078741" header="0" footer="0"/>
  <pageSetup paperSize="9"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defaultSize="0" autoLine="0" autoPict="0">
                <anchor moveWithCells="1">
                  <from>
                    <xdr:col>3</xdr:col>
                    <xdr:colOff>0</xdr:colOff>
                    <xdr:row>26</xdr:row>
                    <xdr:rowOff>133350</xdr:rowOff>
                  </from>
                  <to>
                    <xdr:col>3</xdr:col>
                    <xdr:colOff>1190625</xdr:colOff>
                    <xdr:row>28</xdr:row>
                    <xdr:rowOff>123825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H57"/>
  <sheetViews>
    <sheetView zoomScaleNormal="100" workbookViewId="0"/>
  </sheetViews>
  <sheetFormatPr defaultRowHeight="12.75"/>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c r="A1" s="131"/>
      <c r="B1" s="238"/>
      <c r="C1" s="238"/>
      <c r="D1" s="238"/>
      <c r="E1" s="227"/>
      <c r="F1" s="227"/>
      <c r="G1" s="227"/>
      <c r="H1" s="227"/>
      <c r="I1" s="227"/>
      <c r="J1" s="227"/>
      <c r="K1" s="227"/>
      <c r="L1" s="1523" t="s">
        <v>323</v>
      </c>
      <c r="M1" s="1523"/>
      <c r="N1" s="1523"/>
      <c r="O1" s="1523"/>
      <c r="P1" s="131"/>
    </row>
    <row r="2" spans="1:16" ht="6" customHeight="1">
      <c r="A2" s="131"/>
      <c r="B2" s="239"/>
      <c r="C2" s="402"/>
      <c r="D2" s="402"/>
      <c r="E2" s="226"/>
      <c r="F2" s="226"/>
      <c r="G2" s="226"/>
      <c r="H2" s="226"/>
      <c r="I2" s="226"/>
      <c r="J2" s="226"/>
      <c r="K2" s="226"/>
      <c r="L2" s="226"/>
      <c r="M2" s="226"/>
      <c r="N2" s="133"/>
      <c r="O2" s="133"/>
      <c r="P2" s="131"/>
    </row>
    <row r="3" spans="1:16" ht="13.5" customHeight="1" thickBot="1">
      <c r="A3" s="131"/>
      <c r="B3" s="240"/>
      <c r="C3" s="134"/>
      <c r="D3" s="134"/>
      <c r="E3" s="134"/>
      <c r="F3" s="133"/>
      <c r="G3" s="133"/>
      <c r="H3" s="133"/>
      <c r="I3" s="133"/>
      <c r="J3" s="133"/>
      <c r="K3" s="133"/>
      <c r="L3" s="570"/>
      <c r="M3" s="570"/>
      <c r="N3" s="570" t="s">
        <v>70</v>
      </c>
      <c r="O3" s="570"/>
      <c r="P3" s="570"/>
    </row>
    <row r="4" spans="1:16" ht="15" customHeight="1" thickBot="1">
      <c r="A4" s="131"/>
      <c r="B4" s="240"/>
      <c r="C4" s="254" t="s">
        <v>300</v>
      </c>
      <c r="D4" s="257"/>
      <c r="E4" s="257"/>
      <c r="F4" s="257"/>
      <c r="G4" s="257"/>
      <c r="H4" s="257"/>
      <c r="I4" s="257"/>
      <c r="J4" s="257"/>
      <c r="K4" s="257"/>
      <c r="L4" s="257"/>
      <c r="M4" s="257"/>
      <c r="N4" s="258"/>
      <c r="O4" s="570"/>
      <c r="P4" s="570"/>
    </row>
    <row r="5" spans="1:16" ht="7.5" customHeight="1">
      <c r="A5" s="131"/>
      <c r="B5" s="240"/>
      <c r="C5" s="1524" t="s">
        <v>85</v>
      </c>
      <c r="D5" s="1524"/>
      <c r="E5" s="133"/>
      <c r="F5" s="11"/>
      <c r="G5" s="133"/>
      <c r="H5" s="133"/>
      <c r="I5" s="133"/>
      <c r="J5" s="133"/>
      <c r="K5" s="133"/>
      <c r="L5" s="570"/>
      <c r="M5" s="570"/>
      <c r="N5" s="570"/>
      <c r="O5" s="570"/>
      <c r="P5" s="570"/>
    </row>
    <row r="6" spans="1:16" ht="13.5" customHeight="1">
      <c r="A6" s="131"/>
      <c r="B6" s="240"/>
      <c r="C6" s="1525"/>
      <c r="D6" s="1525"/>
      <c r="E6" s="81">
        <v>1999</v>
      </c>
      <c r="F6" s="81"/>
      <c r="G6" s="133"/>
      <c r="H6" s="82">
        <v>2011</v>
      </c>
      <c r="I6" s="82">
        <v>2012</v>
      </c>
      <c r="J6" s="82">
        <v>2013</v>
      </c>
      <c r="K6" s="82">
        <v>2014</v>
      </c>
      <c r="L6" s="82">
        <v>2015</v>
      </c>
      <c r="M6" s="82">
        <v>2016</v>
      </c>
      <c r="N6" s="82">
        <v>2017</v>
      </c>
      <c r="O6" s="570"/>
      <c r="P6" s="570"/>
    </row>
    <row r="7" spans="1:16" ht="2.25" customHeight="1">
      <c r="A7" s="131"/>
      <c r="B7" s="240"/>
      <c r="C7" s="83"/>
      <c r="D7" s="83"/>
      <c r="E7" s="11"/>
      <c r="F7" s="11"/>
      <c r="G7" s="133"/>
      <c r="H7" s="11"/>
      <c r="I7" s="11"/>
      <c r="J7" s="11"/>
      <c r="K7" s="11"/>
      <c r="L7" s="11"/>
      <c r="M7" s="11"/>
      <c r="N7" s="11"/>
      <c r="O7" s="570"/>
      <c r="P7" s="570"/>
    </row>
    <row r="8" spans="1:16" ht="30" customHeight="1">
      <c r="A8" s="131"/>
      <c r="B8" s="240"/>
      <c r="C8" s="1526" t="s">
        <v>299</v>
      </c>
      <c r="D8" s="1526"/>
      <c r="E8" s="1526"/>
      <c r="F8" s="1526"/>
      <c r="G8" s="225"/>
      <c r="H8" s="1111">
        <v>485</v>
      </c>
      <c r="I8" s="1111">
        <v>485</v>
      </c>
      <c r="J8" s="1111">
        <v>485</v>
      </c>
      <c r="K8" s="1111">
        <v>505</v>
      </c>
      <c r="L8" s="1111">
        <v>505</v>
      </c>
      <c r="M8" s="1111">
        <v>530</v>
      </c>
      <c r="N8" s="1111">
        <v>557</v>
      </c>
      <c r="O8" s="199"/>
      <c r="P8" s="199"/>
    </row>
    <row r="9" spans="1:16" ht="31.5" customHeight="1">
      <c r="A9" s="131"/>
      <c r="B9" s="242"/>
      <c r="C9" s="198" t="s">
        <v>286</v>
      </c>
      <c r="D9" s="198"/>
      <c r="E9" s="195"/>
      <c r="F9" s="195"/>
      <c r="G9" s="197"/>
      <c r="H9" s="196" t="s">
        <v>285</v>
      </c>
      <c r="I9" s="565" t="s">
        <v>340</v>
      </c>
      <c r="J9" s="565" t="s">
        <v>340</v>
      </c>
      <c r="K9" s="196" t="s">
        <v>410</v>
      </c>
      <c r="L9" s="565" t="s">
        <v>340</v>
      </c>
      <c r="M9" s="196" t="s">
        <v>444</v>
      </c>
      <c r="N9" s="196" t="s">
        <v>505</v>
      </c>
      <c r="O9" s="196"/>
      <c r="P9" s="196"/>
    </row>
    <row r="10" spans="1:16" s="137" customFormat="1" ht="18" customHeight="1">
      <c r="A10" s="135"/>
      <c r="B10" s="241"/>
      <c r="C10" s="138" t="s">
        <v>284</v>
      </c>
      <c r="D10" s="138"/>
      <c r="E10" s="195"/>
      <c r="F10" s="195"/>
      <c r="G10" s="136"/>
      <c r="H10" s="195" t="s">
        <v>283</v>
      </c>
      <c r="I10" s="565" t="s">
        <v>340</v>
      </c>
      <c r="J10" s="565" t="s">
        <v>340</v>
      </c>
      <c r="K10" s="565" t="s">
        <v>411</v>
      </c>
      <c r="L10" s="565" t="s">
        <v>340</v>
      </c>
      <c r="M10" s="565" t="s">
        <v>443</v>
      </c>
      <c r="N10" s="565" t="s">
        <v>504</v>
      </c>
      <c r="O10" s="195"/>
      <c r="P10" s="195"/>
    </row>
    <row r="11" spans="1:16" ht="20.25" customHeight="1" thickBot="1">
      <c r="A11" s="131"/>
      <c r="B11" s="240"/>
      <c r="C11" s="572" t="s">
        <v>341</v>
      </c>
      <c r="D11" s="571"/>
      <c r="E11" s="133"/>
      <c r="F11" s="133"/>
      <c r="G11" s="133"/>
      <c r="H11" s="133"/>
      <c r="I11" s="133"/>
      <c r="J11" s="133"/>
      <c r="K11" s="133"/>
      <c r="L11" s="133"/>
      <c r="M11" s="133"/>
      <c r="N11" s="570"/>
      <c r="O11" s="133"/>
      <c r="P11" s="131"/>
    </row>
    <row r="12" spans="1:16" s="137" customFormat="1" ht="13.5" customHeight="1" thickBot="1">
      <c r="A12" s="135"/>
      <c r="B12" s="241"/>
      <c r="C12" s="254" t="s">
        <v>282</v>
      </c>
      <c r="D12" s="255"/>
      <c r="E12" s="255"/>
      <c r="F12" s="255"/>
      <c r="G12" s="255"/>
      <c r="H12" s="255"/>
      <c r="I12" s="255"/>
      <c r="J12" s="255"/>
      <c r="K12" s="255"/>
      <c r="L12" s="255"/>
      <c r="M12" s="255"/>
      <c r="N12" s="256"/>
      <c r="O12" s="133"/>
      <c r="P12" s="131"/>
    </row>
    <row r="13" spans="1:16" ht="7.5" customHeight="1">
      <c r="A13" s="131"/>
      <c r="B13" s="240"/>
      <c r="C13" s="1527" t="s">
        <v>279</v>
      </c>
      <c r="D13" s="1527"/>
      <c r="E13" s="139"/>
      <c r="F13" s="139"/>
      <c r="G13" s="84"/>
      <c r="H13" s="140"/>
      <c r="I13" s="140"/>
      <c r="J13" s="140"/>
      <c r="K13" s="140"/>
      <c r="L13" s="140"/>
      <c r="M13" s="140"/>
      <c r="N13" s="140"/>
      <c r="O13" s="133"/>
      <c r="P13" s="131"/>
    </row>
    <row r="14" spans="1:16" ht="13.5" customHeight="1">
      <c r="A14" s="131"/>
      <c r="B14" s="240"/>
      <c r="C14" s="1528"/>
      <c r="D14" s="1528"/>
      <c r="E14" s="139"/>
      <c r="F14" s="139"/>
      <c r="G14" s="84"/>
      <c r="H14" s="1529">
        <v>2013</v>
      </c>
      <c r="I14" s="1529"/>
      <c r="J14" s="1530">
        <v>2014</v>
      </c>
      <c r="K14" s="1531"/>
      <c r="L14" s="1529">
        <v>2015</v>
      </c>
      <c r="M14" s="1529"/>
      <c r="N14" s="987">
        <v>2016</v>
      </c>
      <c r="O14" s="133"/>
      <c r="P14" s="131"/>
    </row>
    <row r="15" spans="1:16" ht="12.75" customHeight="1">
      <c r="A15" s="131"/>
      <c r="B15" s="240"/>
      <c r="C15" s="139"/>
      <c r="D15" s="139"/>
      <c r="E15" s="139"/>
      <c r="F15" s="139"/>
      <c r="G15" s="84"/>
      <c r="H15" s="1222" t="s">
        <v>87</v>
      </c>
      <c r="I15" s="478" t="s">
        <v>86</v>
      </c>
      <c r="J15" s="987" t="s">
        <v>87</v>
      </c>
      <c r="K15" s="726" t="s">
        <v>86</v>
      </c>
      <c r="L15" s="987" t="s">
        <v>87</v>
      </c>
      <c r="M15" s="478" t="s">
        <v>86</v>
      </c>
      <c r="N15" s="987" t="s">
        <v>523</v>
      </c>
      <c r="O15" s="133"/>
      <c r="P15" s="131"/>
    </row>
    <row r="16" spans="1:16" ht="4.5" customHeight="1">
      <c r="A16" s="131"/>
      <c r="B16" s="240"/>
      <c r="C16" s="139"/>
      <c r="D16" s="139"/>
      <c r="E16" s="139"/>
      <c r="F16" s="139"/>
      <c r="G16" s="84"/>
      <c r="H16" s="406"/>
      <c r="I16" s="406"/>
      <c r="J16" s="1006"/>
      <c r="K16" s="406"/>
      <c r="L16" s="1345"/>
      <c r="M16" s="1346"/>
      <c r="O16" s="140"/>
      <c r="P16" s="131"/>
    </row>
    <row r="17" spans="1:17" ht="15" customHeight="1">
      <c r="A17" s="131"/>
      <c r="B17" s="240"/>
      <c r="C17" s="219" t="s">
        <v>298</v>
      </c>
      <c r="D17" s="251"/>
      <c r="E17" s="246"/>
      <c r="F17" s="246"/>
      <c r="G17" s="253"/>
      <c r="H17" s="566">
        <v>962.96</v>
      </c>
      <c r="I17" s="566">
        <v>958.81</v>
      </c>
      <c r="J17" s="1010">
        <v>945.78</v>
      </c>
      <c r="K17" s="566">
        <v>946.97</v>
      </c>
      <c r="L17" s="1016">
        <v>950.9</v>
      </c>
      <c r="M17" s="1347">
        <v>952.67243142082441</v>
      </c>
      <c r="N17" s="566">
        <v>957.61</v>
      </c>
      <c r="O17" s="140"/>
      <c r="P17" s="131"/>
      <c r="Q17" s="1122"/>
    </row>
    <row r="18" spans="1:17" ht="13.5" customHeight="1">
      <c r="A18" s="131"/>
      <c r="B18" s="240"/>
      <c r="C18" s="576" t="s">
        <v>72</v>
      </c>
      <c r="D18" s="141"/>
      <c r="E18" s="139"/>
      <c r="F18" s="139"/>
      <c r="G18" s="84"/>
      <c r="H18" s="567">
        <v>1043.8499999999999</v>
      </c>
      <c r="I18" s="567">
        <v>1037.9100000000001</v>
      </c>
      <c r="J18" s="1011">
        <v>1032.19</v>
      </c>
      <c r="K18" s="567">
        <v>1033.18</v>
      </c>
      <c r="L18" s="1007">
        <v>1035.1600000000001</v>
      </c>
      <c r="M18" s="1348">
        <v>1034.2916578226188</v>
      </c>
      <c r="N18" s="567">
        <v>1038.3599999999999</v>
      </c>
      <c r="O18" s="140"/>
      <c r="P18" s="131"/>
    </row>
    <row r="19" spans="1:17" ht="13.5" customHeight="1">
      <c r="A19" s="131"/>
      <c r="B19" s="240"/>
      <c r="C19" s="576" t="s">
        <v>71</v>
      </c>
      <c r="D19" s="141"/>
      <c r="E19" s="139"/>
      <c r="F19" s="139"/>
      <c r="G19" s="84"/>
      <c r="H19" s="567">
        <v>857.33</v>
      </c>
      <c r="I19" s="567">
        <v>853.8</v>
      </c>
      <c r="J19" s="1011">
        <v>840.78</v>
      </c>
      <c r="K19" s="567">
        <v>842.98</v>
      </c>
      <c r="L19" s="1007">
        <v>849.53</v>
      </c>
      <c r="M19" s="1348">
        <v>852.69380865007668</v>
      </c>
      <c r="N19" s="567">
        <v>860.34</v>
      </c>
      <c r="O19" s="140"/>
      <c r="P19" s="131"/>
    </row>
    <row r="20" spans="1:17" ht="6.75" customHeight="1">
      <c r="A20" s="131"/>
      <c r="B20" s="240"/>
      <c r="C20" s="172"/>
      <c r="D20" s="141"/>
      <c r="E20" s="139"/>
      <c r="F20" s="139"/>
      <c r="G20" s="84"/>
      <c r="H20" s="577"/>
      <c r="I20" s="577"/>
      <c r="J20" s="1012"/>
      <c r="K20" s="577"/>
      <c r="L20" s="1349"/>
      <c r="M20" s="1350"/>
      <c r="N20" s="577"/>
      <c r="O20" s="140"/>
      <c r="P20" s="131"/>
    </row>
    <row r="21" spans="1:17" ht="15" customHeight="1">
      <c r="A21" s="131"/>
      <c r="B21" s="240"/>
      <c r="C21" s="219" t="s">
        <v>297</v>
      </c>
      <c r="D21" s="251"/>
      <c r="E21" s="246"/>
      <c r="F21" s="246"/>
      <c r="G21" s="250"/>
      <c r="H21" s="566">
        <v>1124.83</v>
      </c>
      <c r="I21" s="566">
        <v>1125.5899999999999</v>
      </c>
      <c r="J21" s="1016">
        <v>1120.4000000000001</v>
      </c>
      <c r="K21" s="566">
        <v>1124.49</v>
      </c>
      <c r="L21" s="1016">
        <v>1140.3699999999999</v>
      </c>
      <c r="M21" s="1347">
        <v>1130.3699999999999</v>
      </c>
      <c r="N21" s="566">
        <v>1138.73</v>
      </c>
      <c r="O21" s="140"/>
      <c r="P21" s="131"/>
    </row>
    <row r="22" spans="1:17" s="143" customFormat="1" ht="13.5" customHeight="1">
      <c r="A22" s="142"/>
      <c r="B22" s="243"/>
      <c r="C22" s="576" t="s">
        <v>72</v>
      </c>
      <c r="D22" s="141"/>
      <c r="E22" s="139"/>
      <c r="F22" s="139"/>
      <c r="G22" s="84"/>
      <c r="H22" s="567">
        <v>1232.1199999999999</v>
      </c>
      <c r="I22" s="567">
        <v>1233.47</v>
      </c>
      <c r="J22" s="1007">
        <v>1241.71</v>
      </c>
      <c r="K22" s="567">
        <v>1246.24</v>
      </c>
      <c r="L22" s="1007">
        <v>1262.17</v>
      </c>
      <c r="M22" s="1348">
        <v>1245.79</v>
      </c>
      <c r="N22" s="567">
        <v>1259.46</v>
      </c>
      <c r="O22" s="139"/>
      <c r="P22" s="142"/>
    </row>
    <row r="23" spans="1:17" s="143" customFormat="1" ht="13.5" customHeight="1">
      <c r="A23" s="142"/>
      <c r="B23" s="243"/>
      <c r="C23" s="576" t="s">
        <v>71</v>
      </c>
      <c r="D23" s="141"/>
      <c r="E23" s="139"/>
      <c r="F23" s="139"/>
      <c r="G23" s="84"/>
      <c r="H23" s="567">
        <v>984.61</v>
      </c>
      <c r="I23" s="567">
        <v>982.36</v>
      </c>
      <c r="J23" s="1011">
        <v>972.99</v>
      </c>
      <c r="K23" s="567">
        <v>977.62</v>
      </c>
      <c r="L23" s="1007">
        <v>993.84</v>
      </c>
      <c r="M23" s="1348">
        <v>989</v>
      </c>
      <c r="N23" s="1007">
        <v>993.28</v>
      </c>
      <c r="O23" s="139"/>
      <c r="P23" s="142"/>
    </row>
    <row r="24" spans="1:17" ht="15" customHeight="1">
      <c r="A24" s="131"/>
      <c r="B24" s="240"/>
      <c r="C24" s="1120" t="s">
        <v>484</v>
      </c>
      <c r="E24" s="139"/>
      <c r="F24" s="139"/>
      <c r="G24" s="84"/>
      <c r="H24" s="1119">
        <v>0.79911859234490157</v>
      </c>
      <c r="I24" s="1119">
        <v>0.79641985617809918</v>
      </c>
      <c r="J24" s="1121">
        <v>0.78358876066070171</v>
      </c>
      <c r="K24" s="1119">
        <v>0.78445564257285916</v>
      </c>
      <c r="L24" s="1351">
        <v>0.78740581696601886</v>
      </c>
      <c r="M24" s="1352">
        <v>0.79387376684673983</v>
      </c>
      <c r="N24" s="1351">
        <v>0.78865545551268001</v>
      </c>
      <c r="O24" s="140"/>
      <c r="P24" s="131"/>
    </row>
    <row r="25" spans="1:17" ht="21.75" customHeight="1">
      <c r="A25" s="131"/>
      <c r="B25" s="240"/>
      <c r="C25" s="219" t="s">
        <v>296</v>
      </c>
      <c r="D25" s="251"/>
      <c r="E25" s="246"/>
      <c r="F25" s="246"/>
      <c r="G25" s="252"/>
      <c r="H25" s="568">
        <v>85.609380973124843</v>
      </c>
      <c r="I25" s="568">
        <v>85.182881866398958</v>
      </c>
      <c r="J25" s="1013">
        <v>84.41449482327738</v>
      </c>
      <c r="K25" s="568">
        <v>84.21328780158116</v>
      </c>
      <c r="L25" s="1353">
        <v>83.385217078667452</v>
      </c>
      <c r="M25" s="1354">
        <v>84.279698808427725</v>
      </c>
      <c r="N25" s="1353">
        <v>84.094561485163297</v>
      </c>
      <c r="O25" s="140"/>
      <c r="P25" s="131"/>
    </row>
    <row r="26" spans="1:17" ht="13.5" customHeight="1">
      <c r="A26" s="131"/>
      <c r="B26" s="240"/>
      <c r="C26" s="576" t="s">
        <v>72</v>
      </c>
      <c r="D26" s="141"/>
      <c r="E26" s="139"/>
      <c r="F26" s="139"/>
      <c r="G26" s="194"/>
      <c r="H26" s="789">
        <v>84.719832483848975</v>
      </c>
      <c r="I26" s="789">
        <v>84.145540629281626</v>
      </c>
      <c r="J26" s="1014">
        <v>83.126494914271447</v>
      </c>
      <c r="K26" s="789">
        <v>82.903774553858014</v>
      </c>
      <c r="L26" s="1355">
        <v>82.014308690588436</v>
      </c>
      <c r="M26" s="1356">
        <v>83.022953934661444</v>
      </c>
      <c r="N26" s="1355">
        <v>82.444857319803717</v>
      </c>
      <c r="O26" s="140"/>
      <c r="P26" s="131"/>
    </row>
    <row r="27" spans="1:17" ht="13.5" customHeight="1">
      <c r="A27" s="131"/>
      <c r="B27" s="240"/>
      <c r="C27" s="576" t="s">
        <v>71</v>
      </c>
      <c r="D27" s="141"/>
      <c r="E27" s="139"/>
      <c r="F27" s="139"/>
      <c r="G27" s="194"/>
      <c r="H27" s="789">
        <v>87.073054305765737</v>
      </c>
      <c r="I27" s="789">
        <v>86.913147929475954</v>
      </c>
      <c r="J27" s="1014">
        <v>86.411987790213658</v>
      </c>
      <c r="K27" s="789">
        <v>86.227777664123067</v>
      </c>
      <c r="L27" s="1355">
        <v>85.479554052966265</v>
      </c>
      <c r="M27" s="1356">
        <v>86.217776405467816</v>
      </c>
      <c r="N27" s="1355">
        <v>86.616059922680421</v>
      </c>
      <c r="O27" s="140"/>
      <c r="P27" s="131"/>
    </row>
    <row r="28" spans="1:17" ht="6.75" customHeight="1">
      <c r="A28" s="131"/>
      <c r="B28" s="240"/>
      <c r="C28" s="172"/>
      <c r="D28" s="141"/>
      <c r="E28" s="139"/>
      <c r="F28" s="139"/>
      <c r="G28" s="193"/>
      <c r="H28" s="569"/>
      <c r="I28" s="569"/>
      <c r="J28" s="1015"/>
      <c r="K28" s="569"/>
      <c r="L28" s="1357"/>
      <c r="M28" s="1358"/>
      <c r="N28" s="1357"/>
      <c r="O28" s="140"/>
      <c r="P28" s="131"/>
    </row>
    <row r="29" spans="1:17" ht="23.25" customHeight="1">
      <c r="A29" s="131"/>
      <c r="B29" s="240"/>
      <c r="C29" s="1509" t="s">
        <v>295</v>
      </c>
      <c r="D29" s="1509"/>
      <c r="E29" s="1509"/>
      <c r="F29" s="1509"/>
      <c r="G29" s="250"/>
      <c r="H29" s="566">
        <v>11.7</v>
      </c>
      <c r="I29" s="566">
        <v>12</v>
      </c>
      <c r="J29" s="1010">
        <v>13.2</v>
      </c>
      <c r="K29" s="566">
        <v>19.600000000000001</v>
      </c>
      <c r="L29" s="1016">
        <v>21.4</v>
      </c>
      <c r="M29" s="1347">
        <v>21.1</v>
      </c>
      <c r="N29" s="1016">
        <v>25.3</v>
      </c>
      <c r="O29" s="140"/>
      <c r="P29" s="131"/>
    </row>
    <row r="30" spans="1:17" ht="13.5" customHeight="1">
      <c r="A30" s="142"/>
      <c r="B30" s="243"/>
      <c r="C30" s="576" t="s">
        <v>281</v>
      </c>
      <c r="D30" s="141"/>
      <c r="E30" s="139"/>
      <c r="F30" s="139"/>
      <c r="G30" s="84"/>
      <c r="H30" s="567">
        <v>9.1999999999999993</v>
      </c>
      <c r="I30" s="567">
        <v>8.6999999999999993</v>
      </c>
      <c r="J30" s="1007">
        <v>8.1</v>
      </c>
      <c r="K30" s="567">
        <v>15.1</v>
      </c>
      <c r="L30" s="1007">
        <v>16.899999999999999</v>
      </c>
      <c r="M30" s="1348">
        <v>17</v>
      </c>
      <c r="N30" s="1007">
        <v>19.7</v>
      </c>
      <c r="P30" s="131"/>
    </row>
    <row r="31" spans="1:17" ht="13.5" customHeight="1">
      <c r="A31" s="131"/>
      <c r="B31" s="240"/>
      <c r="C31" s="576" t="s">
        <v>280</v>
      </c>
      <c r="D31" s="141"/>
      <c r="E31" s="139"/>
      <c r="F31" s="139"/>
      <c r="G31" s="84"/>
      <c r="H31" s="567">
        <v>15.1</v>
      </c>
      <c r="I31" s="567">
        <v>16.5</v>
      </c>
      <c r="J31" s="1007">
        <v>19.3</v>
      </c>
      <c r="K31" s="567">
        <v>25</v>
      </c>
      <c r="L31" s="1007">
        <v>26.9</v>
      </c>
      <c r="M31" s="1348">
        <v>26.2</v>
      </c>
      <c r="N31" s="1007">
        <v>32</v>
      </c>
      <c r="O31" s="140"/>
      <c r="P31" s="131"/>
    </row>
    <row r="32" spans="1:17" ht="20.25" customHeight="1" thickBot="1">
      <c r="A32" s="131"/>
      <c r="B32" s="240"/>
      <c r="C32" s="172"/>
      <c r="D32" s="141"/>
      <c r="E32" s="139"/>
      <c r="F32" s="139"/>
      <c r="G32" s="1519"/>
      <c r="H32" s="1519"/>
      <c r="I32" s="1519"/>
      <c r="J32" s="1519"/>
      <c r="K32" s="1519"/>
      <c r="L32" s="1519"/>
      <c r="M32" s="1520"/>
      <c r="N32" s="1520"/>
      <c r="O32" s="140"/>
      <c r="P32" s="131"/>
    </row>
    <row r="33" spans="1:34" ht="30.75" customHeight="1" thickBot="1">
      <c r="A33" s="131"/>
      <c r="B33" s="240"/>
      <c r="C33" s="1511" t="s">
        <v>294</v>
      </c>
      <c r="D33" s="1512"/>
      <c r="E33" s="1512"/>
      <c r="F33" s="1512"/>
      <c r="G33" s="1512"/>
      <c r="H33" s="1512"/>
      <c r="I33" s="1512"/>
      <c r="J33" s="1512"/>
      <c r="K33" s="1512"/>
      <c r="L33" s="1512"/>
      <c r="M33" s="1512"/>
      <c r="N33" s="1513"/>
      <c r="O33" s="187"/>
      <c r="P33" s="131"/>
    </row>
    <row r="34" spans="1:34" ht="7.5" customHeight="1">
      <c r="A34" s="131"/>
      <c r="B34" s="240"/>
      <c r="C34" s="1514" t="s">
        <v>279</v>
      </c>
      <c r="D34" s="1514"/>
      <c r="E34" s="190"/>
      <c r="F34" s="189"/>
      <c r="G34" s="144"/>
      <c r="H34" s="145"/>
      <c r="I34" s="145"/>
      <c r="J34" s="145"/>
      <c r="K34" s="145"/>
      <c r="L34" s="145"/>
      <c r="M34" s="145"/>
      <c r="N34" s="145"/>
      <c r="O34" s="187"/>
      <c r="P34" s="131"/>
      <c r="S34" s="137"/>
      <c r="T34" s="137"/>
      <c r="U34" s="137"/>
      <c r="V34" s="137"/>
      <c r="W34" s="137"/>
      <c r="X34" s="137"/>
      <c r="Y34" s="137"/>
      <c r="Z34" s="137"/>
      <c r="AA34" s="137"/>
      <c r="AB34" s="137"/>
      <c r="AC34" s="137"/>
      <c r="AD34" s="137"/>
      <c r="AF34" s="137"/>
      <c r="AG34" s="137"/>
      <c r="AH34" s="137"/>
    </row>
    <row r="35" spans="1:34" ht="36" customHeight="1">
      <c r="A35" s="131"/>
      <c r="B35" s="240"/>
      <c r="C35" s="1515"/>
      <c r="D35" s="1515"/>
      <c r="E35" s="192"/>
      <c r="F35" s="192"/>
      <c r="G35" s="192"/>
      <c r="H35" s="192"/>
      <c r="I35" s="1516" t="s">
        <v>278</v>
      </c>
      <c r="J35" s="1517"/>
      <c r="K35" s="1518" t="s">
        <v>277</v>
      </c>
      <c r="L35" s="1517"/>
      <c r="M35" s="1518" t="s">
        <v>276</v>
      </c>
      <c r="N35" s="1516"/>
      <c r="O35" s="187"/>
      <c r="P35" s="131"/>
    </row>
    <row r="36" spans="1:34" s="137" customFormat="1" ht="22.5" customHeight="1">
      <c r="A36" s="135"/>
      <c r="B36" s="241"/>
      <c r="C36" s="192"/>
      <c r="D36" s="192"/>
      <c r="E36" s="192"/>
      <c r="F36" s="192"/>
      <c r="G36" s="192"/>
      <c r="H36" s="192"/>
      <c r="I36" s="986" t="s">
        <v>485</v>
      </c>
      <c r="J36" s="986" t="s">
        <v>524</v>
      </c>
      <c r="K36" s="1359" t="s">
        <v>485</v>
      </c>
      <c r="L36" s="1360" t="s">
        <v>524</v>
      </c>
      <c r="M36" s="986" t="s">
        <v>485</v>
      </c>
      <c r="N36" s="986" t="s">
        <v>524</v>
      </c>
      <c r="O36" s="191"/>
      <c r="P36" s="135"/>
      <c r="S36" s="132"/>
      <c r="T36" s="132"/>
      <c r="U36" s="132"/>
      <c r="V36" s="132"/>
      <c r="W36" s="132"/>
      <c r="X36" s="132"/>
      <c r="Y36" s="132"/>
      <c r="Z36" s="132"/>
      <c r="AA36" s="132"/>
      <c r="AB36" s="132"/>
      <c r="AC36" s="132"/>
      <c r="AD36" s="132"/>
      <c r="AF36" s="132"/>
      <c r="AG36" s="132"/>
      <c r="AH36" s="132"/>
    </row>
    <row r="37" spans="1:34" ht="15" customHeight="1">
      <c r="A37" s="131"/>
      <c r="B37" s="240"/>
      <c r="C37" s="219" t="s">
        <v>68</v>
      </c>
      <c r="D37" s="245"/>
      <c r="E37" s="246"/>
      <c r="F37" s="247"/>
      <c r="G37" s="248"/>
      <c r="H37" s="249"/>
      <c r="I37" s="1008">
        <v>952.67243142082441</v>
      </c>
      <c r="J37" s="1008">
        <v>957.61093221125657</v>
      </c>
      <c r="K37" s="1361">
        <v>1130.3699999999999</v>
      </c>
      <c r="L37" s="1362">
        <v>1138.73</v>
      </c>
      <c r="M37" s="1008">
        <v>21.1</v>
      </c>
      <c r="N37" s="1008">
        <v>25.3</v>
      </c>
      <c r="O37" s="187"/>
      <c r="P37" s="131"/>
      <c r="R37" s="1122"/>
      <c r="T37" s="269"/>
      <c r="U37" s="269"/>
      <c r="V37" s="269"/>
      <c r="W37" s="269"/>
      <c r="X37" s="269"/>
      <c r="Y37" s="269"/>
      <c r="Z37" s="269"/>
      <c r="AA37" s="269"/>
      <c r="AB37" s="269"/>
      <c r="AC37" s="269"/>
      <c r="AD37" s="269"/>
      <c r="AF37" s="269"/>
      <c r="AG37" s="269"/>
      <c r="AH37" s="269"/>
    </row>
    <row r="38" spans="1:34" ht="13.5" customHeight="1">
      <c r="A38" s="131"/>
      <c r="B38" s="240"/>
      <c r="C38" s="95" t="s">
        <v>275</v>
      </c>
      <c r="D38" s="202"/>
      <c r="E38" s="202"/>
      <c r="F38" s="202"/>
      <c r="G38" s="202"/>
      <c r="H38" s="202"/>
      <c r="I38" s="1041">
        <v>959.61139513754881</v>
      </c>
      <c r="J38" s="1041">
        <v>964.11852531266436</v>
      </c>
      <c r="K38" s="1363">
        <v>1236.47</v>
      </c>
      <c r="L38" s="1364">
        <v>1219.53</v>
      </c>
      <c r="M38" s="1009">
        <v>8.1</v>
      </c>
      <c r="N38" s="1009">
        <v>17.8</v>
      </c>
      <c r="O38" s="1004"/>
      <c r="P38" s="907"/>
      <c r="R38" s="1122"/>
      <c r="T38" s="269"/>
      <c r="U38" s="269"/>
      <c r="V38" s="269"/>
      <c r="W38" s="269"/>
      <c r="X38" s="269"/>
      <c r="Y38" s="269"/>
      <c r="Z38" s="269"/>
      <c r="AA38" s="269"/>
      <c r="AB38" s="269"/>
      <c r="AC38" s="269"/>
      <c r="AD38" s="269"/>
      <c r="AF38" s="269"/>
      <c r="AG38" s="269"/>
      <c r="AH38" s="269"/>
    </row>
    <row r="39" spans="1:34" ht="13.5" customHeight="1">
      <c r="A39" s="131"/>
      <c r="B39" s="240"/>
      <c r="C39" s="95" t="s">
        <v>274</v>
      </c>
      <c r="D39" s="202"/>
      <c r="E39" s="202"/>
      <c r="F39" s="202"/>
      <c r="G39" s="202"/>
      <c r="H39" s="202"/>
      <c r="I39" s="1041">
        <v>876.8579355342672</v>
      </c>
      <c r="J39" s="1041">
        <v>892.45692649322598</v>
      </c>
      <c r="K39" s="1363">
        <v>1031.23</v>
      </c>
      <c r="L39" s="1364">
        <v>1045.9000000000001</v>
      </c>
      <c r="M39" s="1009">
        <v>26.2</v>
      </c>
      <c r="N39" s="1009">
        <v>31.6</v>
      </c>
      <c r="O39" s="1004"/>
      <c r="P39" s="907"/>
      <c r="R39" s="1122"/>
      <c r="T39" s="269"/>
      <c r="U39" s="269"/>
      <c r="V39" s="269"/>
      <c r="W39" s="269"/>
      <c r="X39" s="269"/>
      <c r="Y39" s="269"/>
      <c r="Z39" s="269"/>
      <c r="AA39" s="269"/>
      <c r="AB39" s="269"/>
      <c r="AC39" s="269"/>
      <c r="AD39" s="269"/>
      <c r="AF39" s="269"/>
      <c r="AG39" s="269"/>
      <c r="AH39" s="269"/>
    </row>
    <row r="40" spans="1:34" ht="13.5" customHeight="1">
      <c r="A40" s="131"/>
      <c r="B40" s="240"/>
      <c r="C40" s="95" t="s">
        <v>273</v>
      </c>
      <c r="D40" s="188"/>
      <c r="E40" s="188"/>
      <c r="F40" s="188"/>
      <c r="G40" s="188"/>
      <c r="H40" s="188"/>
      <c r="I40" s="1041">
        <v>2177.140839068968</v>
      </c>
      <c r="J40" s="1041">
        <v>2022.1768515946819</v>
      </c>
      <c r="K40" s="1363">
        <v>3067.01</v>
      </c>
      <c r="L40" s="1364">
        <v>2854.48</v>
      </c>
      <c r="M40" s="1009">
        <v>0.6</v>
      </c>
      <c r="N40" s="1009">
        <v>0.4</v>
      </c>
      <c r="O40" s="1004"/>
      <c r="P40" s="907"/>
      <c r="R40" s="1122"/>
      <c r="T40" s="269"/>
      <c r="U40" s="269"/>
      <c r="V40" s="269"/>
      <c r="W40" s="269"/>
      <c r="X40" s="269"/>
      <c r="Y40" s="269"/>
      <c r="Z40" s="269"/>
      <c r="AA40" s="269"/>
      <c r="AB40" s="269"/>
      <c r="AC40" s="269"/>
      <c r="AD40" s="269"/>
      <c r="AF40" s="269"/>
      <c r="AG40" s="269"/>
      <c r="AH40" s="269"/>
    </row>
    <row r="41" spans="1:34" ht="13.5" customHeight="1">
      <c r="A41" s="131"/>
      <c r="B41" s="240"/>
      <c r="C41" s="95" t="s">
        <v>272</v>
      </c>
      <c r="D41" s="188"/>
      <c r="E41" s="188"/>
      <c r="F41" s="188"/>
      <c r="G41" s="188"/>
      <c r="H41" s="188"/>
      <c r="I41" s="1041">
        <v>895.59153758711216</v>
      </c>
      <c r="J41" s="1041">
        <v>927.73224506384531</v>
      </c>
      <c r="K41" s="1363">
        <v>1101.0899999999999</v>
      </c>
      <c r="L41" s="1364">
        <v>1126.3599999999999</v>
      </c>
      <c r="M41" s="1009">
        <v>18.899999999999999</v>
      </c>
      <c r="N41" s="1009">
        <v>19</v>
      </c>
      <c r="O41" s="1004"/>
      <c r="P41" s="907"/>
      <c r="R41" s="1122"/>
      <c r="T41" s="269"/>
      <c r="U41" s="269"/>
      <c r="V41" s="269"/>
      <c r="W41" s="269"/>
      <c r="X41" s="269"/>
      <c r="Y41" s="269"/>
      <c r="Z41" s="269"/>
      <c r="AA41" s="269"/>
      <c r="AB41" s="269"/>
      <c r="AC41" s="269"/>
      <c r="AD41" s="269"/>
      <c r="AF41" s="269"/>
      <c r="AG41" s="269"/>
      <c r="AH41" s="269"/>
    </row>
    <row r="42" spans="1:34" ht="13.5" customHeight="1">
      <c r="A42" s="131"/>
      <c r="B42" s="240"/>
      <c r="C42" s="95" t="s">
        <v>271</v>
      </c>
      <c r="D42" s="188"/>
      <c r="E42" s="188"/>
      <c r="F42" s="188"/>
      <c r="G42" s="188"/>
      <c r="H42" s="188"/>
      <c r="I42" s="1041">
        <v>863.81888328486809</v>
      </c>
      <c r="J42" s="1041">
        <v>861.75207349361222</v>
      </c>
      <c r="K42" s="1363">
        <v>978.03</v>
      </c>
      <c r="L42" s="1364">
        <v>977.53</v>
      </c>
      <c r="M42" s="1009">
        <v>22.7</v>
      </c>
      <c r="N42" s="1009">
        <v>24.8</v>
      </c>
      <c r="O42" s="1004"/>
      <c r="P42" s="907"/>
      <c r="R42" s="1122"/>
      <c r="T42" s="269"/>
      <c r="U42" s="269"/>
      <c r="V42" s="269"/>
      <c r="W42" s="269"/>
      <c r="X42" s="269"/>
      <c r="Y42" s="269"/>
      <c r="Z42" s="269"/>
      <c r="AA42" s="269"/>
      <c r="AB42" s="269"/>
      <c r="AC42" s="269"/>
      <c r="AD42" s="269"/>
      <c r="AF42" s="269"/>
      <c r="AG42" s="269"/>
      <c r="AH42" s="269"/>
    </row>
    <row r="43" spans="1:34" ht="13.5" customHeight="1">
      <c r="A43" s="131"/>
      <c r="B43" s="240"/>
      <c r="C43" s="95" t="s">
        <v>337</v>
      </c>
      <c r="D43" s="188"/>
      <c r="E43" s="188"/>
      <c r="F43" s="188"/>
      <c r="G43" s="188"/>
      <c r="H43" s="188"/>
      <c r="I43" s="1041">
        <v>922.87173456983521</v>
      </c>
      <c r="J43" s="1041">
        <v>932.51521618364848</v>
      </c>
      <c r="K43" s="1363">
        <v>1082.3399999999999</v>
      </c>
      <c r="L43" s="1364">
        <v>1091.1099999999999</v>
      </c>
      <c r="M43" s="1009">
        <v>20.9</v>
      </c>
      <c r="N43" s="1009">
        <v>24</v>
      </c>
      <c r="O43" s="1004"/>
      <c r="P43" s="907"/>
      <c r="R43" s="1122"/>
      <c r="T43" s="269"/>
      <c r="U43" s="269"/>
      <c r="V43" s="269"/>
      <c r="W43" s="269"/>
      <c r="X43" s="269"/>
      <c r="Y43" s="269"/>
      <c r="Z43" s="269"/>
      <c r="AA43" s="269"/>
      <c r="AB43" s="269"/>
      <c r="AC43" s="269"/>
      <c r="AD43" s="269"/>
      <c r="AF43" s="269"/>
      <c r="AG43" s="269"/>
      <c r="AH43" s="269"/>
    </row>
    <row r="44" spans="1:34" ht="13.5" customHeight="1">
      <c r="A44" s="131"/>
      <c r="B44" s="240"/>
      <c r="C44" s="95" t="s">
        <v>270</v>
      </c>
      <c r="D44" s="95"/>
      <c r="E44" s="95"/>
      <c r="F44" s="95"/>
      <c r="G44" s="95"/>
      <c r="H44" s="95"/>
      <c r="I44" s="1041">
        <v>1091.346120276452</v>
      </c>
      <c r="J44" s="1041">
        <v>1053.4568711826744</v>
      </c>
      <c r="K44" s="1363">
        <v>1455.62</v>
      </c>
      <c r="L44" s="1364">
        <v>1557.75</v>
      </c>
      <c r="M44" s="1009">
        <v>11.1</v>
      </c>
      <c r="N44" s="1009">
        <v>12.7</v>
      </c>
      <c r="O44" s="1004"/>
      <c r="P44" s="907"/>
      <c r="R44" s="1122"/>
      <c r="T44" s="269"/>
      <c r="U44" s="269"/>
      <c r="V44" s="269"/>
      <c r="W44" s="269"/>
      <c r="X44" s="269"/>
      <c r="Y44" s="269"/>
      <c r="Z44" s="269"/>
      <c r="AA44" s="269"/>
      <c r="AB44" s="269"/>
      <c r="AC44" s="269"/>
      <c r="AD44" s="269"/>
      <c r="AF44" s="269"/>
      <c r="AG44" s="269"/>
      <c r="AH44" s="269"/>
    </row>
    <row r="45" spans="1:34" ht="13.5" customHeight="1">
      <c r="A45" s="131"/>
      <c r="B45" s="240"/>
      <c r="C45" s="95" t="s">
        <v>269</v>
      </c>
      <c r="D45" s="188"/>
      <c r="E45" s="188"/>
      <c r="F45" s="188"/>
      <c r="G45" s="188"/>
      <c r="H45" s="188"/>
      <c r="I45" s="1041">
        <v>711.04731478160693</v>
      </c>
      <c r="J45" s="1041">
        <v>713.932510472275</v>
      </c>
      <c r="K45" s="1363">
        <v>773.74</v>
      </c>
      <c r="L45" s="1364">
        <v>775.75</v>
      </c>
      <c r="M45" s="1009">
        <v>34.700000000000003</v>
      </c>
      <c r="N45" s="1009">
        <v>35.9</v>
      </c>
      <c r="O45" s="1004"/>
      <c r="P45" s="907"/>
      <c r="R45" s="1122"/>
      <c r="T45" s="269"/>
      <c r="U45" s="269"/>
      <c r="V45" s="269"/>
      <c r="W45" s="269"/>
      <c r="X45" s="269"/>
      <c r="Y45" s="269"/>
      <c r="Z45" s="269"/>
      <c r="AA45" s="269"/>
      <c r="AB45" s="269"/>
      <c r="AC45" s="269"/>
      <c r="AD45" s="269"/>
      <c r="AF45" s="269"/>
      <c r="AG45" s="269"/>
      <c r="AH45" s="269"/>
    </row>
    <row r="46" spans="1:34" ht="13.5" customHeight="1">
      <c r="A46" s="131"/>
      <c r="B46" s="240"/>
      <c r="C46" s="95" t="s">
        <v>268</v>
      </c>
      <c r="D46" s="188"/>
      <c r="E46" s="188"/>
      <c r="F46" s="188"/>
      <c r="G46" s="188"/>
      <c r="H46" s="188"/>
      <c r="I46" s="1041">
        <v>1540.9372848268554</v>
      </c>
      <c r="J46" s="1041">
        <v>1574.1902614137941</v>
      </c>
      <c r="K46" s="1363">
        <v>1834.94</v>
      </c>
      <c r="L46" s="1364">
        <v>1854.29</v>
      </c>
      <c r="M46" s="1009">
        <v>5.3</v>
      </c>
      <c r="N46" s="1009">
        <v>6.6</v>
      </c>
      <c r="O46" s="1004"/>
      <c r="P46" s="907"/>
      <c r="R46" s="1122"/>
      <c r="T46" s="269"/>
      <c r="U46" s="269"/>
      <c r="V46" s="269"/>
      <c r="W46" s="269"/>
      <c r="X46" s="269"/>
      <c r="Y46" s="269"/>
      <c r="Z46" s="269"/>
      <c r="AA46" s="269"/>
      <c r="AB46" s="269"/>
      <c r="AC46" s="269"/>
      <c r="AD46" s="269"/>
      <c r="AF46" s="269"/>
      <c r="AG46" s="269"/>
      <c r="AH46" s="269"/>
    </row>
    <row r="47" spans="1:34" ht="13.5" customHeight="1">
      <c r="A47" s="131"/>
      <c r="B47" s="240"/>
      <c r="C47" s="95" t="s">
        <v>267</v>
      </c>
      <c r="D47" s="188"/>
      <c r="E47" s="188"/>
      <c r="F47" s="188"/>
      <c r="G47" s="188"/>
      <c r="H47" s="188"/>
      <c r="I47" s="1041">
        <v>1572.5093203798053</v>
      </c>
      <c r="J47" s="1041">
        <v>1552.0245100916054</v>
      </c>
      <c r="K47" s="1363">
        <v>2270.06</v>
      </c>
      <c r="L47" s="1364">
        <v>2224.61</v>
      </c>
      <c r="M47" s="1009">
        <v>1.2</v>
      </c>
      <c r="N47" s="1009">
        <v>2.2000000000000002</v>
      </c>
      <c r="O47" s="1004"/>
      <c r="P47" s="907"/>
      <c r="R47" s="1122"/>
      <c r="T47" s="269"/>
      <c r="U47" s="269"/>
      <c r="V47" s="269"/>
      <c r="W47" s="269"/>
      <c r="X47" s="269"/>
      <c r="Y47" s="269"/>
      <c r="Z47" s="269"/>
      <c r="AA47" s="269"/>
      <c r="AB47" s="269"/>
      <c r="AC47" s="269"/>
      <c r="AD47" s="269"/>
      <c r="AF47" s="269"/>
      <c r="AG47" s="269"/>
      <c r="AH47" s="269"/>
    </row>
    <row r="48" spans="1:34" ht="13.5" customHeight="1">
      <c r="A48" s="131"/>
      <c r="B48" s="240"/>
      <c r="C48" s="95" t="s">
        <v>266</v>
      </c>
      <c r="D48" s="188"/>
      <c r="E48" s="188"/>
      <c r="F48" s="188"/>
      <c r="G48" s="188"/>
      <c r="H48" s="188"/>
      <c r="I48" s="1041">
        <v>1004.2502727339743</v>
      </c>
      <c r="J48" s="1041">
        <v>1041.9840009632228</v>
      </c>
      <c r="K48" s="1363">
        <v>1113.2</v>
      </c>
      <c r="L48" s="1364">
        <v>1140</v>
      </c>
      <c r="M48" s="1009">
        <v>19.899999999999999</v>
      </c>
      <c r="N48" s="1009">
        <v>27.4</v>
      </c>
      <c r="O48" s="1004"/>
      <c r="P48" s="907"/>
      <c r="R48" s="1122"/>
      <c r="T48" s="269"/>
      <c r="U48" s="269"/>
      <c r="V48" s="269"/>
      <c r="W48" s="269"/>
      <c r="X48" s="269"/>
      <c r="Y48" s="269"/>
      <c r="Z48" s="269"/>
      <c r="AA48" s="269"/>
      <c r="AB48" s="269"/>
      <c r="AC48" s="269"/>
      <c r="AD48" s="269"/>
      <c r="AF48" s="269"/>
      <c r="AG48" s="269"/>
      <c r="AH48" s="269"/>
    </row>
    <row r="49" spans="1:34" ht="13.5" customHeight="1">
      <c r="A49" s="131"/>
      <c r="B49" s="240"/>
      <c r="C49" s="95" t="s">
        <v>265</v>
      </c>
      <c r="D49" s="188"/>
      <c r="E49" s="188"/>
      <c r="F49" s="188"/>
      <c r="G49" s="188"/>
      <c r="H49" s="188"/>
      <c r="I49" s="1041">
        <v>1277.4052178039108</v>
      </c>
      <c r="J49" s="1041">
        <v>1285.3371419285079</v>
      </c>
      <c r="K49" s="1363">
        <v>1452.63</v>
      </c>
      <c r="L49" s="1364">
        <v>1439.79</v>
      </c>
      <c r="M49" s="1009">
        <v>8.4</v>
      </c>
      <c r="N49" s="1009">
        <v>11.4</v>
      </c>
      <c r="O49" s="1004"/>
      <c r="P49" s="907"/>
      <c r="R49" s="1122"/>
      <c r="T49" s="269"/>
      <c r="U49" s="269"/>
      <c r="V49" s="269"/>
      <c r="W49" s="269"/>
      <c r="X49" s="269"/>
      <c r="Y49" s="269"/>
      <c r="Z49" s="269"/>
      <c r="AA49" s="269"/>
      <c r="AB49" s="269"/>
      <c r="AC49" s="269"/>
      <c r="AD49" s="269"/>
      <c r="AF49" s="269"/>
      <c r="AG49" s="269"/>
      <c r="AH49" s="269"/>
    </row>
    <row r="50" spans="1:34" ht="13.5" customHeight="1">
      <c r="A50" s="131"/>
      <c r="B50" s="240"/>
      <c r="C50" s="95" t="s">
        <v>264</v>
      </c>
      <c r="D50" s="188"/>
      <c r="E50" s="188"/>
      <c r="F50" s="188"/>
      <c r="G50" s="188"/>
      <c r="H50" s="188"/>
      <c r="I50" s="1041">
        <v>766.93772090756761</v>
      </c>
      <c r="J50" s="1041">
        <v>764.32330511190742</v>
      </c>
      <c r="K50" s="1363">
        <v>892.3</v>
      </c>
      <c r="L50" s="1364">
        <v>887.82</v>
      </c>
      <c r="M50" s="1009">
        <v>26.2</v>
      </c>
      <c r="N50" s="1009">
        <v>36.299999999999997</v>
      </c>
      <c r="O50" s="1004"/>
      <c r="P50" s="907"/>
      <c r="R50" s="1122"/>
      <c r="T50" s="269"/>
      <c r="U50" s="269"/>
      <c r="V50" s="269"/>
      <c r="W50" s="269"/>
      <c r="X50" s="269"/>
      <c r="Y50" s="269"/>
      <c r="Z50" s="269"/>
      <c r="AA50" s="269"/>
      <c r="AB50" s="269"/>
      <c r="AC50" s="269"/>
      <c r="AD50" s="269"/>
      <c r="AF50" s="269"/>
      <c r="AG50" s="269"/>
      <c r="AH50" s="269"/>
    </row>
    <row r="51" spans="1:34" ht="13.5" customHeight="1">
      <c r="A51" s="131"/>
      <c r="B51" s="240"/>
      <c r="C51" s="95" t="s">
        <v>263</v>
      </c>
      <c r="D51" s="188"/>
      <c r="E51" s="188"/>
      <c r="F51" s="188"/>
      <c r="G51" s="188"/>
      <c r="H51" s="188"/>
      <c r="I51" s="1041">
        <v>1202.1051295259754</v>
      </c>
      <c r="J51" s="1041">
        <v>1186.9488890379257</v>
      </c>
      <c r="K51" s="1363">
        <v>1301.7</v>
      </c>
      <c r="L51" s="1364">
        <v>1284.9100000000001</v>
      </c>
      <c r="M51" s="1009">
        <v>9.8000000000000007</v>
      </c>
      <c r="N51" s="1009">
        <v>11</v>
      </c>
      <c r="O51" s="1004"/>
      <c r="P51" s="907"/>
      <c r="R51" s="1122"/>
      <c r="T51" s="269"/>
      <c r="U51" s="269"/>
      <c r="V51" s="269"/>
      <c r="W51" s="269"/>
      <c r="X51" s="269"/>
      <c r="Y51" s="269"/>
      <c r="Z51" s="269"/>
      <c r="AA51" s="269"/>
      <c r="AB51" s="269"/>
      <c r="AC51" s="269"/>
      <c r="AD51" s="269"/>
      <c r="AF51" s="269"/>
      <c r="AG51" s="269"/>
      <c r="AH51" s="269"/>
    </row>
    <row r="52" spans="1:34" ht="13.5" customHeight="1">
      <c r="A52" s="131"/>
      <c r="B52" s="240"/>
      <c r="C52" s="95" t="s">
        <v>262</v>
      </c>
      <c r="D52" s="188"/>
      <c r="E52" s="188"/>
      <c r="F52" s="188"/>
      <c r="G52" s="188"/>
      <c r="H52" s="188"/>
      <c r="I52" s="1041">
        <v>767.73660899536776</v>
      </c>
      <c r="J52" s="1041">
        <v>778.92490281375706</v>
      </c>
      <c r="K52" s="1363">
        <v>856.67</v>
      </c>
      <c r="L52" s="1364">
        <v>862.43</v>
      </c>
      <c r="M52" s="1009">
        <v>21.4</v>
      </c>
      <c r="N52" s="1009">
        <v>28.5</v>
      </c>
      <c r="O52" s="1004"/>
      <c r="P52" s="907"/>
      <c r="R52" s="1122"/>
      <c r="T52" s="269"/>
      <c r="U52" s="269"/>
      <c r="V52" s="269"/>
      <c r="W52" s="269"/>
      <c r="X52" s="269"/>
      <c r="Y52" s="269"/>
      <c r="Z52" s="269"/>
      <c r="AA52" s="269"/>
      <c r="AB52" s="269"/>
      <c r="AC52" s="269"/>
      <c r="AD52" s="269"/>
      <c r="AF52" s="269"/>
      <c r="AG52" s="269"/>
      <c r="AH52" s="269"/>
    </row>
    <row r="53" spans="1:34" ht="13.5" customHeight="1">
      <c r="A53" s="131"/>
      <c r="B53" s="240"/>
      <c r="C53" s="95" t="s">
        <v>261</v>
      </c>
      <c r="D53" s="188"/>
      <c r="E53" s="188"/>
      <c r="F53" s="188"/>
      <c r="G53" s="188"/>
      <c r="H53" s="188"/>
      <c r="I53" s="1041">
        <v>1331.4384742590216</v>
      </c>
      <c r="J53" s="1041">
        <v>1343.3243536087937</v>
      </c>
      <c r="K53" s="1363">
        <v>1496.99</v>
      </c>
      <c r="L53" s="1364">
        <v>1220.5</v>
      </c>
      <c r="M53" s="1009">
        <v>21.2</v>
      </c>
      <c r="N53" s="1009">
        <v>29.2</v>
      </c>
      <c r="O53" s="1004"/>
      <c r="P53" s="907"/>
      <c r="R53" s="1122"/>
      <c r="T53" s="269"/>
      <c r="U53" s="269"/>
      <c r="V53" s="269"/>
      <c r="W53" s="269"/>
      <c r="X53" s="269"/>
      <c r="Y53" s="269"/>
      <c r="Z53" s="269"/>
      <c r="AA53" s="269"/>
      <c r="AB53" s="269"/>
      <c r="AC53" s="269"/>
      <c r="AD53" s="269"/>
      <c r="AF53" s="269"/>
      <c r="AG53" s="269"/>
      <c r="AH53" s="269"/>
    </row>
    <row r="54" spans="1:34" ht="13.5" customHeight="1">
      <c r="A54" s="131"/>
      <c r="B54" s="240"/>
      <c r="C54" s="95" t="s">
        <v>111</v>
      </c>
      <c r="D54" s="188"/>
      <c r="E54" s="188"/>
      <c r="F54" s="188"/>
      <c r="G54" s="188"/>
      <c r="H54" s="188"/>
      <c r="I54" s="1041">
        <v>930.25321200866392</v>
      </c>
      <c r="J54" s="1041">
        <v>956.99450534874563</v>
      </c>
      <c r="K54" s="1363">
        <v>1050.1199999999999</v>
      </c>
      <c r="L54" s="1364">
        <v>1063.67</v>
      </c>
      <c r="M54" s="1009">
        <v>27.4</v>
      </c>
      <c r="N54" s="1009">
        <v>30.2</v>
      </c>
      <c r="O54" s="1004"/>
      <c r="P54" s="907"/>
      <c r="R54" s="1122"/>
      <c r="T54" s="269"/>
      <c r="U54" s="269"/>
      <c r="V54" s="269"/>
      <c r="W54" s="269"/>
      <c r="X54" s="269"/>
      <c r="Y54" s="269"/>
      <c r="Z54" s="269"/>
      <c r="AA54" s="269"/>
      <c r="AB54" s="269"/>
      <c r="AC54" s="269"/>
      <c r="AD54" s="269"/>
      <c r="AF54" s="269"/>
      <c r="AG54" s="269"/>
      <c r="AH54" s="269"/>
    </row>
    <row r="55" spans="1:34" ht="13.5" customHeight="1">
      <c r="A55" s="131"/>
      <c r="B55" s="240"/>
      <c r="C55" s="1521" t="s">
        <v>489</v>
      </c>
      <c r="D55" s="1521"/>
      <c r="E55" s="1521"/>
      <c r="F55" s="1521"/>
      <c r="G55" s="1521"/>
      <c r="H55" s="1521"/>
      <c r="I55" s="1521"/>
      <c r="J55" s="1521"/>
      <c r="K55" s="1521"/>
      <c r="L55" s="1521"/>
      <c r="M55" s="1521"/>
      <c r="N55" s="1521"/>
      <c r="O55" s="1521"/>
      <c r="P55" s="131"/>
      <c r="R55" s="1122"/>
    </row>
    <row r="56" spans="1:34" ht="13.5" customHeight="1">
      <c r="A56" s="131"/>
      <c r="B56" s="240"/>
      <c r="C56" s="186" t="s">
        <v>388</v>
      </c>
      <c r="D56" s="133"/>
      <c r="E56" s="134"/>
      <c r="F56" s="185"/>
      <c r="G56" s="185"/>
      <c r="H56" s="146"/>
      <c r="I56" s="1522" t="s">
        <v>424</v>
      </c>
      <c r="J56" s="1522"/>
      <c r="K56" s="1522"/>
      <c r="L56" s="1522"/>
      <c r="M56" s="1522"/>
      <c r="N56" s="1522"/>
      <c r="O56" s="1522"/>
      <c r="P56" s="131"/>
    </row>
    <row r="57" spans="1:34" ht="13.5" customHeight="1">
      <c r="A57" s="131"/>
      <c r="B57" s="244">
        <v>14</v>
      </c>
      <c r="C57" s="1510">
        <v>42736</v>
      </c>
      <c r="D57" s="1510"/>
      <c r="E57" s="133"/>
      <c r="F57" s="133"/>
      <c r="G57" s="133"/>
      <c r="H57" s="133"/>
      <c r="I57" s="133"/>
      <c r="J57" s="133"/>
      <c r="K57" s="133"/>
      <c r="L57" s="133"/>
      <c r="M57" s="133"/>
      <c r="N57" s="133"/>
      <c r="P57" s="131"/>
    </row>
  </sheetData>
  <mergeCells count="20">
    <mergeCell ref="L1:O1"/>
    <mergeCell ref="C5:D6"/>
    <mergeCell ref="C8:F8"/>
    <mergeCell ref="C13:D14"/>
    <mergeCell ref="H14:I14"/>
    <mergeCell ref="J14:K14"/>
    <mergeCell ref="L14:M14"/>
    <mergeCell ref="C29:F29"/>
    <mergeCell ref="C57:D57"/>
    <mergeCell ref="C33:N33"/>
    <mergeCell ref="C34:D35"/>
    <mergeCell ref="I35:J35"/>
    <mergeCell ref="K35:L35"/>
    <mergeCell ref="M35:N35"/>
    <mergeCell ref="G32:H32"/>
    <mergeCell ref="I32:J32"/>
    <mergeCell ref="K32:L32"/>
    <mergeCell ref="M32:N32"/>
    <mergeCell ref="C55:O55"/>
    <mergeCell ref="I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R49"/>
  <sheetViews>
    <sheetView zoomScaleNormal="100" workbookViewId="0"/>
  </sheetViews>
  <sheetFormatPr defaultRowHeight="12.75"/>
  <cols>
    <col min="1" max="1" width="1" style="92" customWidth="1"/>
    <col min="2" max="2" width="2.5703125" style="92" customWidth="1"/>
    <col min="3" max="3" width="2.28515625" style="92" customWidth="1"/>
    <col min="4" max="4" width="39.140625" style="92" customWidth="1"/>
    <col min="5" max="5" width="10.42578125" style="92" customWidth="1"/>
    <col min="6" max="6" width="11" style="92" customWidth="1"/>
    <col min="7" max="7" width="10.42578125" style="92" customWidth="1"/>
    <col min="8" max="8" width="11" style="92" customWidth="1"/>
    <col min="9" max="9" width="10.7109375" style="92" customWidth="1"/>
    <col min="10" max="10" width="2.5703125" style="92" customWidth="1"/>
    <col min="11" max="11" width="1" style="92" customWidth="1"/>
    <col min="12" max="16384" width="9.140625" style="92"/>
  </cols>
  <sheetData>
    <row r="1" spans="1:11" ht="13.5" customHeight="1">
      <c r="A1" s="2"/>
      <c r="B1" s="1542" t="s">
        <v>319</v>
      </c>
      <c r="C1" s="1542"/>
      <c r="D1" s="1542"/>
      <c r="E1" s="218"/>
      <c r="F1" s="218"/>
      <c r="G1" s="218"/>
      <c r="H1" s="218"/>
      <c r="I1" s="218"/>
      <c r="J1" s="260"/>
      <c r="K1" s="2"/>
    </row>
    <row r="2" spans="1:11" ht="6" customHeight="1">
      <c r="A2" s="2"/>
      <c r="B2" s="1469"/>
      <c r="C2" s="1469"/>
      <c r="D2" s="1469"/>
      <c r="E2" s="4"/>
      <c r="F2" s="4"/>
      <c r="G2" s="4"/>
      <c r="H2" s="4"/>
      <c r="I2" s="4"/>
      <c r="J2" s="530"/>
      <c r="K2" s="2"/>
    </row>
    <row r="3" spans="1:11" ht="13.5" customHeight="1" thickBot="1">
      <c r="A3" s="2"/>
      <c r="B3" s="4"/>
      <c r="C3" s="4"/>
      <c r="D3" s="4"/>
      <c r="E3" s="728"/>
      <c r="F3" s="728"/>
      <c r="G3" s="728"/>
      <c r="H3" s="728"/>
      <c r="I3" s="728" t="s">
        <v>70</v>
      </c>
      <c r="J3" s="215"/>
      <c r="K3" s="2"/>
    </row>
    <row r="4" spans="1:11" s="7" customFormat="1" ht="13.5" customHeight="1" thickBot="1">
      <c r="A4" s="6"/>
      <c r="B4" s="14"/>
      <c r="C4" s="1535" t="s">
        <v>346</v>
      </c>
      <c r="D4" s="1536"/>
      <c r="E4" s="1536"/>
      <c r="F4" s="1536"/>
      <c r="G4" s="1536"/>
      <c r="H4" s="1536"/>
      <c r="I4" s="1537"/>
      <c r="J4" s="215"/>
      <c r="K4" s="6"/>
    </row>
    <row r="5" spans="1:11" ht="4.5" customHeight="1">
      <c r="A5" s="2"/>
      <c r="B5" s="4"/>
      <c r="C5" s="1538" t="s">
        <v>85</v>
      </c>
      <c r="D5" s="1539"/>
      <c r="E5" s="730"/>
      <c r="F5" s="730"/>
      <c r="G5" s="730"/>
      <c r="H5" s="730"/>
      <c r="I5" s="730"/>
      <c r="J5" s="215"/>
      <c r="K5" s="2"/>
    </row>
    <row r="6" spans="1:11" ht="15.75" customHeight="1">
      <c r="A6" s="2"/>
      <c r="B6" s="4"/>
      <c r="C6" s="1538"/>
      <c r="D6" s="1539"/>
      <c r="E6" s="1533" t="s">
        <v>345</v>
      </c>
      <c r="F6" s="1533"/>
      <c r="G6" s="1533"/>
      <c r="H6" s="1533"/>
      <c r="I6" s="1533"/>
      <c r="J6" s="215"/>
      <c r="K6" s="2"/>
    </row>
    <row r="7" spans="1:11" ht="13.5" customHeight="1">
      <c r="A7" s="2"/>
      <c r="B7" s="4"/>
      <c r="C7" s="1539"/>
      <c r="D7" s="1539"/>
      <c r="E7" s="1223">
        <v>2015</v>
      </c>
      <c r="F7" s="1540">
        <v>2016</v>
      </c>
      <c r="G7" s="1541"/>
      <c r="H7" s="1541"/>
      <c r="I7" s="1541"/>
      <c r="J7" s="215"/>
      <c r="K7" s="2"/>
    </row>
    <row r="8" spans="1:11" ht="13.5" customHeight="1">
      <c r="A8" s="2"/>
      <c r="B8" s="4"/>
      <c r="C8" s="532"/>
      <c r="D8" s="532"/>
      <c r="E8" s="1137" t="s">
        <v>96</v>
      </c>
      <c r="F8" s="729" t="s">
        <v>93</v>
      </c>
      <c r="G8" s="957" t="s">
        <v>102</v>
      </c>
      <c r="H8" s="729" t="s">
        <v>625</v>
      </c>
      <c r="I8" s="1137" t="s">
        <v>96</v>
      </c>
      <c r="J8" s="215"/>
      <c r="K8" s="2"/>
    </row>
    <row r="9" spans="1:11" s="535" customFormat="1" ht="23.25" customHeight="1">
      <c r="A9" s="533"/>
      <c r="B9" s="534"/>
      <c r="C9" s="1534" t="s">
        <v>68</v>
      </c>
      <c r="D9" s="1534"/>
      <c r="E9" s="1037">
        <v>5.19</v>
      </c>
      <c r="F9" s="1037">
        <v>5.19</v>
      </c>
      <c r="G9" s="1037">
        <v>5.21</v>
      </c>
      <c r="H9" s="1037">
        <v>5.21</v>
      </c>
      <c r="I9" s="1037">
        <v>5.2</v>
      </c>
      <c r="J9" s="601"/>
      <c r="K9" s="533"/>
    </row>
    <row r="10" spans="1:11" ht="18.75" customHeight="1">
      <c r="A10" s="2"/>
      <c r="B10" s="4"/>
      <c r="C10" s="202" t="s">
        <v>327</v>
      </c>
      <c r="D10" s="13"/>
      <c r="E10" s="1038">
        <v>10.86</v>
      </c>
      <c r="F10" s="1038">
        <v>10.95</v>
      </c>
      <c r="G10" s="1038">
        <v>10.93</v>
      </c>
      <c r="H10" s="1038">
        <v>10.63</v>
      </c>
      <c r="I10" s="1038">
        <v>10.77</v>
      </c>
      <c r="J10" s="601"/>
      <c r="K10" s="2"/>
    </row>
    <row r="11" spans="1:11" ht="18.75" customHeight="1">
      <c r="A11" s="2"/>
      <c r="B11" s="4"/>
      <c r="C11" s="202" t="s">
        <v>253</v>
      </c>
      <c r="D11" s="22"/>
      <c r="E11" s="1038">
        <v>7.03</v>
      </c>
      <c r="F11" s="1038">
        <v>6.98</v>
      </c>
      <c r="G11" s="1038">
        <v>6.96</v>
      </c>
      <c r="H11" s="1038">
        <v>7.02</v>
      </c>
      <c r="I11" s="1038">
        <v>7.07</v>
      </c>
      <c r="J11" s="601"/>
      <c r="K11" s="2"/>
    </row>
    <row r="12" spans="1:11" ht="18.75" customHeight="1">
      <c r="A12" s="2"/>
      <c r="B12" s="4"/>
      <c r="C12" s="202" t="s">
        <v>254</v>
      </c>
      <c r="D12" s="22"/>
      <c r="E12" s="1038">
        <v>4.22</v>
      </c>
      <c r="F12" s="1038">
        <v>4.2300000000000004</v>
      </c>
      <c r="G12" s="1038">
        <v>4.29</v>
      </c>
      <c r="H12" s="1038">
        <v>4.3</v>
      </c>
      <c r="I12" s="1038">
        <v>4.28</v>
      </c>
      <c r="J12" s="601"/>
      <c r="K12" s="2"/>
    </row>
    <row r="13" spans="1:11" ht="18.75" customHeight="1">
      <c r="A13" s="2"/>
      <c r="B13" s="4"/>
      <c r="C13" s="202" t="s">
        <v>84</v>
      </c>
      <c r="D13" s="13"/>
      <c r="E13" s="1038">
        <v>4.21</v>
      </c>
      <c r="F13" s="1038">
        <v>4.21</v>
      </c>
      <c r="G13" s="1038">
        <v>4.1900000000000004</v>
      </c>
      <c r="H13" s="1038">
        <v>4.2699999999999996</v>
      </c>
      <c r="I13" s="1038">
        <v>4.2699999999999996</v>
      </c>
      <c r="J13" s="531"/>
      <c r="K13" s="2"/>
    </row>
    <row r="14" spans="1:11" ht="18.75" customHeight="1">
      <c r="A14" s="2"/>
      <c r="B14" s="4"/>
      <c r="C14" s="202" t="s">
        <v>255</v>
      </c>
      <c r="D14" s="22"/>
      <c r="E14" s="1038">
        <v>4.37</v>
      </c>
      <c r="F14" s="1038">
        <v>4.47</v>
      </c>
      <c r="G14" s="1038">
        <v>4.5</v>
      </c>
      <c r="H14" s="1038">
        <v>4.4800000000000004</v>
      </c>
      <c r="I14" s="1038">
        <v>4.46</v>
      </c>
      <c r="J14" s="531"/>
      <c r="K14" s="2"/>
    </row>
    <row r="15" spans="1:11" ht="18.75" customHeight="1">
      <c r="A15" s="2"/>
      <c r="B15" s="4"/>
      <c r="C15" s="202" t="s">
        <v>83</v>
      </c>
      <c r="D15" s="22"/>
      <c r="E15" s="1038">
        <v>4.26</v>
      </c>
      <c r="F15" s="1038">
        <v>4.2699999999999996</v>
      </c>
      <c r="G15" s="1038">
        <v>4.16</v>
      </c>
      <c r="H15" s="1038">
        <v>4.2699999999999996</v>
      </c>
      <c r="I15" s="1038">
        <v>4.28</v>
      </c>
      <c r="J15" s="531"/>
      <c r="K15" s="2"/>
    </row>
    <row r="16" spans="1:11" ht="18.75" customHeight="1">
      <c r="A16" s="2"/>
      <c r="B16" s="4"/>
      <c r="C16" s="202" t="s">
        <v>256</v>
      </c>
      <c r="D16" s="22"/>
      <c r="E16" s="1038">
        <v>4.37</v>
      </c>
      <c r="F16" s="1038">
        <v>4.49</v>
      </c>
      <c r="G16" s="1038">
        <v>4.33</v>
      </c>
      <c r="H16" s="1038">
        <v>4.29</v>
      </c>
      <c r="I16" s="1038">
        <v>4.3099999999999996</v>
      </c>
      <c r="J16" s="531"/>
      <c r="K16" s="2"/>
    </row>
    <row r="17" spans="1:18" ht="18.75" customHeight="1">
      <c r="A17" s="2"/>
      <c r="B17" s="4"/>
      <c r="C17" s="202" t="s">
        <v>82</v>
      </c>
      <c r="D17" s="22"/>
      <c r="E17" s="1038">
        <v>4.3</v>
      </c>
      <c r="F17" s="1038">
        <v>4.25</v>
      </c>
      <c r="G17" s="1038">
        <v>4.26</v>
      </c>
      <c r="H17" s="1038">
        <v>4.2300000000000004</v>
      </c>
      <c r="I17" s="1038">
        <v>4.37</v>
      </c>
      <c r="J17" s="531"/>
      <c r="K17" s="2"/>
    </row>
    <row r="18" spans="1:18" ht="18.75" customHeight="1">
      <c r="A18" s="2"/>
      <c r="B18" s="4"/>
      <c r="C18" s="202" t="s">
        <v>81</v>
      </c>
      <c r="D18" s="22"/>
      <c r="E18" s="1038">
        <v>4.84</v>
      </c>
      <c r="F18" s="1038">
        <v>4.82</v>
      </c>
      <c r="G18" s="1038">
        <v>4.7300000000000004</v>
      </c>
      <c r="H18" s="1038">
        <v>4.8</v>
      </c>
      <c r="I18" s="1038">
        <v>4.78</v>
      </c>
      <c r="J18" s="531"/>
      <c r="K18" s="2"/>
    </row>
    <row r="19" spans="1:18" ht="18.75" customHeight="1">
      <c r="A19" s="2"/>
      <c r="B19" s="4"/>
      <c r="C19" s="202" t="s">
        <v>257</v>
      </c>
      <c r="D19" s="22"/>
      <c r="E19" s="1038">
        <v>4.37</v>
      </c>
      <c r="F19" s="1038">
        <v>4.25</v>
      </c>
      <c r="G19" s="1038">
        <v>4.25</v>
      </c>
      <c r="H19" s="1038">
        <v>4.32</v>
      </c>
      <c r="I19" s="1038">
        <v>4.3</v>
      </c>
      <c r="J19" s="531"/>
      <c r="K19" s="2"/>
    </row>
    <row r="20" spans="1:18" ht="18.75" customHeight="1">
      <c r="A20" s="2"/>
      <c r="B20" s="4"/>
      <c r="C20" s="202" t="s">
        <v>80</v>
      </c>
      <c r="D20" s="13"/>
      <c r="E20" s="1038">
        <v>5.08</v>
      </c>
      <c r="F20" s="1038">
        <v>4.92</v>
      </c>
      <c r="G20" s="1038">
        <v>4.9800000000000004</v>
      </c>
      <c r="H20" s="1038">
        <v>5.0599999999999996</v>
      </c>
      <c r="I20" s="1038">
        <v>5.12</v>
      </c>
      <c r="J20" s="531"/>
      <c r="K20" s="2"/>
    </row>
    <row r="21" spans="1:18" ht="18.75" customHeight="1">
      <c r="A21" s="2"/>
      <c r="B21" s="4"/>
      <c r="C21" s="202" t="s">
        <v>258</v>
      </c>
      <c r="D21" s="22"/>
      <c r="E21" s="1038">
        <v>5.16</v>
      </c>
      <c r="F21" s="1038">
        <v>5.17</v>
      </c>
      <c r="G21" s="1038">
        <v>5.23</v>
      </c>
      <c r="H21" s="1038">
        <v>5.27</v>
      </c>
      <c r="I21" s="1038">
        <v>5.09</v>
      </c>
      <c r="J21" s="531"/>
      <c r="K21" s="2"/>
    </row>
    <row r="22" spans="1:18" ht="18.75" customHeight="1">
      <c r="A22" s="2"/>
      <c r="B22" s="4"/>
      <c r="C22" s="202" t="s">
        <v>259</v>
      </c>
      <c r="D22" s="22"/>
      <c r="E22" s="1038">
        <v>4.88</v>
      </c>
      <c r="F22" s="1038">
        <v>4.8</v>
      </c>
      <c r="G22" s="1038">
        <v>4.8099999999999996</v>
      </c>
      <c r="H22" s="1038">
        <v>4.87</v>
      </c>
      <c r="I22" s="1038">
        <v>4.8499999999999996</v>
      </c>
      <c r="J22" s="531"/>
      <c r="K22" s="2"/>
    </row>
    <row r="23" spans="1:18" ht="18.75" customHeight="1">
      <c r="A23" s="2"/>
      <c r="B23" s="4"/>
      <c r="C23" s="202" t="s">
        <v>333</v>
      </c>
      <c r="D23" s="22"/>
      <c r="E23" s="1038">
        <v>4.6399999999999997</v>
      </c>
      <c r="F23" s="1038">
        <v>4.67</v>
      </c>
      <c r="G23" s="1038">
        <v>4.67</v>
      </c>
      <c r="H23" s="1038">
        <v>4.7</v>
      </c>
      <c r="I23" s="1038">
        <v>4.7</v>
      </c>
      <c r="J23" s="531"/>
      <c r="K23" s="2"/>
    </row>
    <row r="24" spans="1:18" ht="18.75" customHeight="1">
      <c r="A24" s="2"/>
      <c r="B24" s="4"/>
      <c r="C24" s="202" t="s">
        <v>334</v>
      </c>
      <c r="D24" s="22"/>
      <c r="E24" s="1038">
        <v>4.1100000000000003</v>
      </c>
      <c r="F24" s="1038">
        <v>4.12</v>
      </c>
      <c r="G24" s="1038">
        <v>4.1500000000000004</v>
      </c>
      <c r="H24" s="1038">
        <v>4.2</v>
      </c>
      <c r="I24" s="1038">
        <v>4.1399999999999997</v>
      </c>
      <c r="J24" s="531"/>
      <c r="K24" s="2"/>
    </row>
    <row r="25" spans="1:18" ht="35.25" customHeight="1" thickBot="1">
      <c r="A25" s="2"/>
      <c r="B25" s="4"/>
      <c r="C25" s="731"/>
      <c r="D25" s="731"/>
      <c r="E25" s="536"/>
      <c r="F25" s="536"/>
      <c r="G25" s="536"/>
      <c r="H25" s="536"/>
      <c r="I25" s="536"/>
      <c r="J25" s="531"/>
      <c r="K25" s="2"/>
    </row>
    <row r="26" spans="1:18" s="7" customFormat="1" ht="13.5" customHeight="1" thickBot="1">
      <c r="A26" s="6"/>
      <c r="B26" s="14"/>
      <c r="C26" s="1535" t="s">
        <v>347</v>
      </c>
      <c r="D26" s="1536"/>
      <c r="E26" s="1536"/>
      <c r="F26" s="1536"/>
      <c r="G26" s="1536"/>
      <c r="H26" s="1536"/>
      <c r="I26" s="1537"/>
      <c r="J26" s="531"/>
      <c r="K26" s="6"/>
    </row>
    <row r="27" spans="1:18" ht="4.5" customHeight="1">
      <c r="A27" s="2"/>
      <c r="B27" s="4"/>
      <c r="C27" s="1538" t="s">
        <v>85</v>
      </c>
      <c r="D27" s="1539"/>
      <c r="E27" s="731"/>
      <c r="F27" s="731"/>
      <c r="G27" s="731"/>
      <c r="H27" s="731"/>
      <c r="I27" s="731"/>
      <c r="J27" s="531"/>
      <c r="K27" s="2"/>
    </row>
    <row r="28" spans="1:18" ht="15.75" customHeight="1">
      <c r="A28" s="2"/>
      <c r="B28" s="4"/>
      <c r="C28" s="1538"/>
      <c r="D28" s="1539"/>
      <c r="E28" s="1533" t="s">
        <v>353</v>
      </c>
      <c r="F28" s="1533"/>
      <c r="G28" s="1533"/>
      <c r="H28" s="1533"/>
      <c r="I28" s="1533"/>
      <c r="J28" s="215"/>
      <c r="K28" s="2"/>
    </row>
    <row r="29" spans="1:18" ht="13.5" customHeight="1">
      <c r="A29" s="2"/>
      <c r="B29" s="4"/>
      <c r="C29" s="1539"/>
      <c r="D29" s="1539"/>
      <c r="E29" s="1223">
        <v>2015</v>
      </c>
      <c r="F29" s="1540">
        <v>2016</v>
      </c>
      <c r="G29" s="1541"/>
      <c r="H29" s="1541"/>
      <c r="I29" s="1541"/>
      <c r="J29" s="215"/>
      <c r="K29" s="2"/>
    </row>
    <row r="30" spans="1:18" ht="13.5" customHeight="1">
      <c r="A30" s="2"/>
      <c r="B30" s="4"/>
      <c r="C30" s="532"/>
      <c r="D30" s="532"/>
      <c r="E30" s="1137" t="s">
        <v>96</v>
      </c>
      <c r="F30" s="729" t="s">
        <v>93</v>
      </c>
      <c r="G30" s="957" t="s">
        <v>102</v>
      </c>
      <c r="H30" s="729" t="s">
        <v>625</v>
      </c>
      <c r="I30" s="1137" t="s">
        <v>96</v>
      </c>
      <c r="J30" s="215"/>
      <c r="K30" s="2"/>
      <c r="M30" s="1073"/>
      <c r="O30" s="1073"/>
    </row>
    <row r="31" spans="1:18" s="535" customFormat="1" ht="23.25" customHeight="1">
      <c r="A31" s="533"/>
      <c r="B31" s="534"/>
      <c r="C31" s="1534" t="s">
        <v>68</v>
      </c>
      <c r="D31" s="1534"/>
      <c r="E31" s="1035">
        <v>898.25</v>
      </c>
      <c r="F31" s="1035">
        <v>897.86</v>
      </c>
      <c r="G31" s="1035">
        <v>901.57</v>
      </c>
      <c r="H31" s="1035">
        <v>902.73</v>
      </c>
      <c r="I31" s="1035">
        <v>900.77</v>
      </c>
      <c r="J31" s="601"/>
      <c r="K31" s="533"/>
      <c r="M31" s="1031"/>
      <c r="O31" s="1118"/>
      <c r="Q31" s="1031"/>
      <c r="R31" s="1031"/>
    </row>
    <row r="32" spans="1:18" ht="18.75" customHeight="1">
      <c r="A32" s="2"/>
      <c r="B32" s="4"/>
      <c r="C32" s="202" t="s">
        <v>327</v>
      </c>
      <c r="D32" s="13"/>
      <c r="E32" s="1036">
        <v>1864.56</v>
      </c>
      <c r="F32" s="1036">
        <v>1883.15</v>
      </c>
      <c r="G32" s="1036">
        <v>1878.1</v>
      </c>
      <c r="H32" s="1036">
        <v>1826.47</v>
      </c>
      <c r="I32" s="1036">
        <v>1849.69</v>
      </c>
      <c r="J32" s="601"/>
      <c r="K32" s="2"/>
      <c r="M32" s="1031"/>
      <c r="N32" s="535"/>
      <c r="O32" s="1118"/>
    </row>
    <row r="33" spans="1:15" ht="18.75" customHeight="1">
      <c r="A33" s="2"/>
      <c r="B33" s="4"/>
      <c r="C33" s="202" t="s">
        <v>253</v>
      </c>
      <c r="D33" s="22"/>
      <c r="E33" s="1036">
        <v>1217.74</v>
      </c>
      <c r="F33" s="1036">
        <v>1209.71</v>
      </c>
      <c r="G33" s="1036">
        <v>1205.8900000000001</v>
      </c>
      <c r="H33" s="1036">
        <v>1217.05</v>
      </c>
      <c r="I33" s="1036">
        <v>1225.3399999999999</v>
      </c>
      <c r="J33" s="601"/>
      <c r="K33" s="2"/>
      <c r="M33" s="1031"/>
      <c r="N33" s="535"/>
      <c r="O33" s="1118"/>
    </row>
    <row r="34" spans="1:15" ht="18.75" customHeight="1">
      <c r="A34" s="2"/>
      <c r="B34" s="4"/>
      <c r="C34" s="202" t="s">
        <v>254</v>
      </c>
      <c r="D34" s="22"/>
      <c r="E34" s="1036">
        <v>731.14</v>
      </c>
      <c r="F34" s="1036">
        <v>732.21</v>
      </c>
      <c r="G34" s="1036">
        <v>742.81</v>
      </c>
      <c r="H34" s="1036">
        <v>745.52</v>
      </c>
      <c r="I34" s="1036">
        <v>741.11</v>
      </c>
      <c r="J34" s="601"/>
      <c r="K34" s="2"/>
      <c r="M34" s="1031"/>
      <c r="N34" s="535"/>
      <c r="O34" s="1118"/>
    </row>
    <row r="35" spans="1:15" ht="18.75" customHeight="1">
      <c r="A35" s="2"/>
      <c r="B35" s="4"/>
      <c r="C35" s="202" t="s">
        <v>84</v>
      </c>
      <c r="D35" s="13"/>
      <c r="E35" s="1036">
        <v>730.4</v>
      </c>
      <c r="F35" s="1036">
        <v>729.3</v>
      </c>
      <c r="G35" s="1036">
        <v>726.23</v>
      </c>
      <c r="H35" s="1036">
        <v>740.52</v>
      </c>
      <c r="I35" s="1036">
        <v>739.3</v>
      </c>
      <c r="J35" s="531"/>
      <c r="K35" s="2"/>
      <c r="M35" s="1031"/>
      <c r="N35" s="535"/>
      <c r="O35" s="1118"/>
    </row>
    <row r="36" spans="1:15" ht="18.75" customHeight="1">
      <c r="A36" s="2"/>
      <c r="B36" s="4"/>
      <c r="C36" s="202" t="s">
        <v>255</v>
      </c>
      <c r="D36" s="22"/>
      <c r="E36" s="1036">
        <v>757.38</v>
      </c>
      <c r="F36" s="1036">
        <v>773.79</v>
      </c>
      <c r="G36" s="1036">
        <v>778.97</v>
      </c>
      <c r="H36" s="1036">
        <v>775.81</v>
      </c>
      <c r="I36" s="1036">
        <v>771.28</v>
      </c>
      <c r="J36" s="531"/>
      <c r="K36" s="2"/>
      <c r="M36" s="1031"/>
      <c r="N36" s="535"/>
      <c r="O36" s="1118"/>
    </row>
    <row r="37" spans="1:15" ht="18.75" customHeight="1">
      <c r="A37" s="2"/>
      <c r="B37" s="4"/>
      <c r="C37" s="202" t="s">
        <v>83</v>
      </c>
      <c r="D37" s="22"/>
      <c r="E37" s="1036">
        <v>737.88</v>
      </c>
      <c r="F37" s="1036">
        <v>739.53</v>
      </c>
      <c r="G37" s="1036">
        <v>720.26</v>
      </c>
      <c r="H37" s="1036">
        <v>739.67</v>
      </c>
      <c r="I37" s="1036">
        <v>742.2</v>
      </c>
      <c r="J37" s="531"/>
      <c r="K37" s="2"/>
      <c r="M37" s="1031"/>
      <c r="N37" s="535"/>
      <c r="O37" s="1118"/>
    </row>
    <row r="38" spans="1:15" ht="18.75" customHeight="1">
      <c r="A38" s="2"/>
      <c r="B38" s="4"/>
      <c r="C38" s="202" t="s">
        <v>256</v>
      </c>
      <c r="D38" s="22"/>
      <c r="E38" s="1036">
        <v>757.15</v>
      </c>
      <c r="F38" s="1036">
        <v>777.86</v>
      </c>
      <c r="G38" s="1036">
        <v>750.01</v>
      </c>
      <c r="H38" s="1036">
        <v>743.95</v>
      </c>
      <c r="I38" s="1036">
        <v>747.9</v>
      </c>
      <c r="J38" s="531"/>
      <c r="K38" s="2"/>
      <c r="M38" s="1031"/>
      <c r="N38" s="535"/>
      <c r="O38" s="1118"/>
    </row>
    <row r="39" spans="1:15" ht="18.75" customHeight="1">
      <c r="A39" s="2"/>
      <c r="B39" s="4"/>
      <c r="C39" s="202" t="s">
        <v>82</v>
      </c>
      <c r="D39" s="22"/>
      <c r="E39" s="1036">
        <v>745.87</v>
      </c>
      <c r="F39" s="1036">
        <v>736.58</v>
      </c>
      <c r="G39" s="1036">
        <v>738.96</v>
      </c>
      <c r="H39" s="1036">
        <v>733.22</v>
      </c>
      <c r="I39" s="1036">
        <v>756.25</v>
      </c>
      <c r="J39" s="531"/>
      <c r="K39" s="2"/>
      <c r="M39" s="1031"/>
      <c r="N39" s="535"/>
      <c r="O39" s="1118"/>
    </row>
    <row r="40" spans="1:15" ht="18.75" customHeight="1">
      <c r="A40" s="2"/>
      <c r="B40" s="4"/>
      <c r="C40" s="202" t="s">
        <v>81</v>
      </c>
      <c r="D40" s="22"/>
      <c r="E40" s="1036">
        <v>838</v>
      </c>
      <c r="F40" s="1036">
        <v>834.85</v>
      </c>
      <c r="G40" s="1036">
        <v>820.31</v>
      </c>
      <c r="H40" s="1036">
        <v>831.2</v>
      </c>
      <c r="I40" s="1036">
        <v>829.34</v>
      </c>
      <c r="J40" s="531"/>
      <c r="K40" s="2"/>
      <c r="M40" s="1031"/>
      <c r="N40" s="535"/>
      <c r="O40" s="1118"/>
    </row>
    <row r="41" spans="1:15" ht="18.75" customHeight="1">
      <c r="A41" s="2"/>
      <c r="B41" s="4"/>
      <c r="C41" s="202" t="s">
        <v>257</v>
      </c>
      <c r="D41" s="22"/>
      <c r="E41" s="1036">
        <v>756.34</v>
      </c>
      <c r="F41" s="1036">
        <v>736.24</v>
      </c>
      <c r="G41" s="1036">
        <v>735.62</v>
      </c>
      <c r="H41" s="1036">
        <v>747.84</v>
      </c>
      <c r="I41" s="1036">
        <v>745.1</v>
      </c>
      <c r="J41" s="531"/>
      <c r="K41" s="2"/>
      <c r="M41" s="1031"/>
      <c r="N41" s="535"/>
      <c r="O41" s="1118"/>
    </row>
    <row r="42" spans="1:15" ht="18.75" customHeight="1">
      <c r="A42" s="2"/>
      <c r="B42" s="4"/>
      <c r="C42" s="202" t="s">
        <v>80</v>
      </c>
      <c r="D42" s="13"/>
      <c r="E42" s="1036">
        <v>880.36</v>
      </c>
      <c r="F42" s="1036">
        <v>853.26</v>
      </c>
      <c r="G42" s="1036">
        <v>863.33</v>
      </c>
      <c r="H42" s="1036">
        <v>877.26</v>
      </c>
      <c r="I42" s="1036">
        <v>886.55</v>
      </c>
      <c r="J42" s="531"/>
      <c r="K42" s="2"/>
      <c r="M42" s="1031"/>
      <c r="N42" s="535"/>
      <c r="O42" s="1118"/>
    </row>
    <row r="43" spans="1:15" ht="18.75" customHeight="1">
      <c r="A43" s="2"/>
      <c r="B43" s="4"/>
      <c r="C43" s="202" t="s">
        <v>258</v>
      </c>
      <c r="D43" s="22"/>
      <c r="E43" s="1036">
        <v>893.53</v>
      </c>
      <c r="F43" s="1036">
        <v>895.11</v>
      </c>
      <c r="G43" s="1036">
        <v>906.3</v>
      </c>
      <c r="H43" s="1036">
        <v>913.28</v>
      </c>
      <c r="I43" s="1036">
        <v>881.58</v>
      </c>
      <c r="J43" s="531"/>
      <c r="K43" s="2"/>
      <c r="M43" s="1031"/>
      <c r="N43" s="535"/>
      <c r="O43" s="1118"/>
    </row>
    <row r="44" spans="1:15" ht="18.75" customHeight="1">
      <c r="A44" s="2"/>
      <c r="B44" s="4"/>
      <c r="C44" s="202" t="s">
        <v>259</v>
      </c>
      <c r="D44" s="22"/>
      <c r="E44" s="1036">
        <v>844.77</v>
      </c>
      <c r="F44" s="1036">
        <v>831.5</v>
      </c>
      <c r="G44" s="1036">
        <v>833.48</v>
      </c>
      <c r="H44" s="1036">
        <v>843.53</v>
      </c>
      <c r="I44" s="1036">
        <v>840.46</v>
      </c>
      <c r="J44" s="531"/>
      <c r="K44" s="2"/>
      <c r="M44" s="1031"/>
      <c r="N44" s="535"/>
      <c r="O44" s="1118"/>
    </row>
    <row r="45" spans="1:15" ht="18.75" customHeight="1">
      <c r="A45" s="2"/>
      <c r="B45" s="4"/>
      <c r="C45" s="202" t="s">
        <v>333</v>
      </c>
      <c r="D45" s="22"/>
      <c r="E45" s="1036">
        <v>803.41</v>
      </c>
      <c r="F45" s="1036">
        <v>809.26</v>
      </c>
      <c r="G45" s="1036">
        <v>809.81</v>
      </c>
      <c r="H45" s="1036">
        <v>812.33</v>
      </c>
      <c r="I45" s="1036">
        <v>814.85</v>
      </c>
      <c r="J45" s="531"/>
      <c r="K45" s="2"/>
      <c r="M45" s="1031"/>
      <c r="N45" s="535"/>
      <c r="O45" s="1118"/>
    </row>
    <row r="46" spans="1:15" ht="18.75" customHeight="1">
      <c r="A46" s="2"/>
      <c r="B46" s="4"/>
      <c r="C46" s="202" t="s">
        <v>334</v>
      </c>
      <c r="D46" s="22"/>
      <c r="E46" s="1036">
        <v>712.18</v>
      </c>
      <c r="F46" s="1036">
        <v>713.15</v>
      </c>
      <c r="G46" s="1036">
        <v>718.08</v>
      </c>
      <c r="H46" s="1036">
        <v>727.13</v>
      </c>
      <c r="I46" s="1036">
        <v>716.58</v>
      </c>
      <c r="J46" s="531"/>
      <c r="K46" s="2"/>
      <c r="M46" s="1031"/>
      <c r="N46" s="535"/>
      <c r="O46" s="1118"/>
    </row>
    <row r="47" spans="1:15" s="537" customFormat="1" ht="13.5" customHeight="1">
      <c r="A47" s="727"/>
      <c r="B47" s="727"/>
      <c r="C47" s="1522" t="s">
        <v>424</v>
      </c>
      <c r="D47" s="1522"/>
      <c r="E47" s="1522"/>
      <c r="F47" s="1522"/>
      <c r="G47" s="1522"/>
      <c r="H47" s="1522"/>
      <c r="I47" s="1522"/>
      <c r="J47" s="602"/>
      <c r="K47" s="727"/>
    </row>
    <row r="48" spans="1:15" ht="13.5" customHeight="1">
      <c r="A48" s="2"/>
      <c r="B48" s="4"/>
      <c r="C48" s="42" t="s">
        <v>439</v>
      </c>
      <c r="D48" s="730"/>
      <c r="E48" s="730"/>
      <c r="G48" s="1365" t="s">
        <v>624</v>
      </c>
      <c r="H48" s="730"/>
      <c r="I48" s="730"/>
      <c r="J48" s="531"/>
      <c r="K48" s="2"/>
    </row>
    <row r="49" spans="1:11" ht="13.5" customHeight="1">
      <c r="A49" s="2"/>
      <c r="B49" s="2"/>
      <c r="C49" s="2"/>
      <c r="D49" s="727"/>
      <c r="E49" s="4"/>
      <c r="F49" s="4"/>
      <c r="G49" s="4"/>
      <c r="H49" s="1532">
        <v>42736</v>
      </c>
      <c r="I49" s="1532"/>
      <c r="J49" s="259">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conditionalFormatting sqref="O31:O46">
    <cfRule type="top10" dxfId="14" priority="1" bottom="1" rank="2"/>
    <cfRule type="top10" dxfId="13" priority="2"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G80"/>
  <sheetViews>
    <sheetView zoomScale="125" zoomScaleNormal="125" workbookViewId="0"/>
  </sheetViews>
  <sheetFormatPr defaultRowHeight="12.75"/>
  <cols>
    <col min="1" max="1" width="1" style="412" customWidth="1"/>
    <col min="2" max="2" width="2.5703125" style="412" customWidth="1"/>
    <col min="3" max="3" width="2.28515625" style="412" customWidth="1"/>
    <col min="4" max="4" width="26.42578125" style="469" customWidth="1"/>
    <col min="5" max="5" width="5.85546875" style="469" customWidth="1"/>
    <col min="6" max="6" width="5.140625" style="469" customWidth="1"/>
    <col min="7" max="7" width="4.5703125" style="412" customWidth="1"/>
    <col min="8" max="8" width="4.7109375" style="412" customWidth="1"/>
    <col min="9" max="9" width="4.85546875" style="412" customWidth="1"/>
    <col min="10" max="10" width="5.28515625" style="412" customWidth="1"/>
    <col min="11" max="12" width="5.7109375" style="412" customWidth="1"/>
    <col min="13" max="13" width="5.85546875" style="412" customWidth="1"/>
    <col min="14" max="14" width="5" style="412" customWidth="1"/>
    <col min="15" max="15" width="5.28515625" style="412" customWidth="1"/>
    <col min="16" max="16" width="4.85546875" style="412" customWidth="1"/>
    <col min="17" max="17" width="5.140625" style="412" customWidth="1"/>
    <col min="18" max="18" width="2.5703125" style="412" customWidth="1"/>
    <col min="19" max="19" width="1" style="412" customWidth="1"/>
    <col min="20" max="20" width="7.85546875" style="412" bestFit="1" customWidth="1"/>
    <col min="21" max="21" width="7.5703125" style="1017" bestFit="1" customWidth="1"/>
    <col min="22" max="22" width="6.5703125" style="412" bestFit="1" customWidth="1"/>
    <col min="23" max="23" width="5.5703125" style="412" customWidth="1"/>
    <col min="24" max="16384" width="9.140625" style="412"/>
  </cols>
  <sheetData>
    <row r="1" spans="1:33" ht="13.5" customHeight="1">
      <c r="A1" s="407"/>
      <c r="B1" s="469"/>
      <c r="C1" s="1561" t="s">
        <v>34</v>
      </c>
      <c r="D1" s="1561"/>
      <c r="E1" s="1561"/>
      <c r="F1" s="1561"/>
      <c r="G1" s="417"/>
      <c r="H1" s="417"/>
      <c r="I1" s="417"/>
      <c r="J1" s="1568" t="s">
        <v>417</v>
      </c>
      <c r="K1" s="1568"/>
      <c r="L1" s="1568"/>
      <c r="M1" s="1568"/>
      <c r="N1" s="1568"/>
      <c r="O1" s="1568"/>
      <c r="P1" s="1568"/>
      <c r="Q1" s="605"/>
      <c r="R1" s="605"/>
      <c r="S1" s="407"/>
    </row>
    <row r="2" spans="1:33" ht="6" customHeight="1">
      <c r="A2" s="604"/>
      <c r="B2" s="525"/>
      <c r="C2" s="982"/>
      <c r="D2" s="1048"/>
      <c r="E2" s="458"/>
      <c r="F2" s="458"/>
      <c r="G2" s="458"/>
      <c r="H2" s="458"/>
      <c r="I2" s="458"/>
      <c r="J2" s="458"/>
      <c r="K2" s="458"/>
      <c r="L2" s="458"/>
      <c r="M2" s="458"/>
      <c r="N2" s="458"/>
      <c r="O2" s="458"/>
      <c r="P2" s="458"/>
      <c r="Q2" s="458"/>
      <c r="R2" s="417"/>
      <c r="S2" s="417"/>
    </row>
    <row r="3" spans="1:33" ht="11.25" customHeight="1" thickBot="1">
      <c r="A3" s="407"/>
      <c r="B3" s="470"/>
      <c r="C3" s="466"/>
      <c r="D3" s="466"/>
      <c r="E3" s="417"/>
      <c r="F3" s="417"/>
      <c r="G3" s="417"/>
      <c r="H3" s="417"/>
      <c r="I3" s="417"/>
      <c r="J3" s="769"/>
      <c r="K3" s="769"/>
      <c r="L3" s="769"/>
      <c r="M3" s="769"/>
      <c r="N3" s="769"/>
      <c r="O3" s="769"/>
      <c r="P3" s="769"/>
      <c r="Q3" s="769" t="s">
        <v>70</v>
      </c>
      <c r="R3" s="417"/>
      <c r="S3" s="417"/>
    </row>
    <row r="4" spans="1:33" ht="13.5" customHeight="1" thickBot="1">
      <c r="A4" s="407"/>
      <c r="B4" s="470"/>
      <c r="C4" s="1562" t="s">
        <v>129</v>
      </c>
      <c r="D4" s="1563"/>
      <c r="E4" s="1563"/>
      <c r="F4" s="1563"/>
      <c r="G4" s="1563"/>
      <c r="H4" s="1563"/>
      <c r="I4" s="1563"/>
      <c r="J4" s="1563"/>
      <c r="K4" s="1563"/>
      <c r="L4" s="1563"/>
      <c r="M4" s="1563"/>
      <c r="N4" s="1563"/>
      <c r="O4" s="1563"/>
      <c r="P4" s="1563"/>
      <c r="Q4" s="1564"/>
      <c r="R4" s="417"/>
      <c r="S4" s="417"/>
    </row>
    <row r="5" spans="1:33" ht="3.75" customHeight="1">
      <c r="A5" s="407"/>
      <c r="B5" s="470"/>
      <c r="C5" s="466"/>
      <c r="D5" s="466"/>
      <c r="E5" s="417"/>
      <c r="F5" s="417"/>
      <c r="G5" s="425"/>
      <c r="H5" s="417"/>
      <c r="I5" s="417"/>
      <c r="J5" s="481"/>
      <c r="K5" s="481"/>
      <c r="L5" s="481"/>
      <c r="M5" s="481"/>
      <c r="N5" s="481"/>
      <c r="O5" s="481"/>
      <c r="P5" s="481"/>
      <c r="Q5" s="481"/>
      <c r="R5" s="417"/>
      <c r="S5" s="417"/>
    </row>
    <row r="6" spans="1:33" ht="13.5" customHeight="1">
      <c r="A6" s="407"/>
      <c r="B6" s="470"/>
      <c r="C6" s="1557" t="s">
        <v>128</v>
      </c>
      <c r="D6" s="1558"/>
      <c r="E6" s="1558"/>
      <c r="F6" s="1558"/>
      <c r="G6" s="1558"/>
      <c r="H6" s="1558"/>
      <c r="I6" s="1558"/>
      <c r="J6" s="1558"/>
      <c r="K6" s="1558"/>
      <c r="L6" s="1558"/>
      <c r="M6" s="1558"/>
      <c r="N6" s="1558"/>
      <c r="O6" s="1558"/>
      <c r="P6" s="1558"/>
      <c r="Q6" s="1559"/>
      <c r="R6" s="417"/>
      <c r="S6" s="417"/>
    </row>
    <row r="7" spans="1:33" ht="2.25" customHeight="1">
      <c r="A7" s="407"/>
      <c r="B7" s="470"/>
      <c r="C7" s="1565" t="s">
        <v>78</v>
      </c>
      <c r="D7" s="1565"/>
      <c r="E7" s="424"/>
      <c r="F7" s="424"/>
      <c r="G7" s="1567">
        <v>2014</v>
      </c>
      <c r="H7" s="1567"/>
      <c r="I7" s="1567"/>
      <c r="J7" s="1567"/>
      <c r="K7" s="1567"/>
      <c r="L7" s="1567"/>
      <c r="M7" s="1567"/>
      <c r="N7" s="1567"/>
      <c r="O7" s="1567"/>
      <c r="P7" s="1567"/>
      <c r="Q7" s="1567"/>
      <c r="R7" s="417"/>
      <c r="S7" s="417"/>
    </row>
    <row r="8" spans="1:33" ht="13.5" customHeight="1">
      <c r="A8" s="407"/>
      <c r="B8" s="470"/>
      <c r="C8" s="1566"/>
      <c r="D8" s="1566"/>
      <c r="E8" s="1344">
        <v>2015</v>
      </c>
      <c r="F8" s="1545">
        <v>2016</v>
      </c>
      <c r="G8" s="1546"/>
      <c r="H8" s="1546"/>
      <c r="I8" s="1546"/>
      <c r="J8" s="1546"/>
      <c r="K8" s="1546"/>
      <c r="L8" s="1546"/>
      <c r="M8" s="1546"/>
      <c r="N8" s="1546"/>
      <c r="O8" s="1546"/>
      <c r="P8" s="1546"/>
      <c r="Q8" s="1546"/>
      <c r="R8" s="417"/>
      <c r="S8" s="417"/>
    </row>
    <row r="9" spans="1:33" ht="12.75" customHeight="1">
      <c r="A9" s="407"/>
      <c r="B9" s="470"/>
      <c r="C9" s="422"/>
      <c r="D9" s="422"/>
      <c r="E9" s="855" t="s">
        <v>94</v>
      </c>
      <c r="F9" s="1129" t="s">
        <v>93</v>
      </c>
      <c r="G9" s="855" t="s">
        <v>104</v>
      </c>
      <c r="H9" s="1068" t="s">
        <v>103</v>
      </c>
      <c r="I9" s="855" t="s">
        <v>102</v>
      </c>
      <c r="J9" s="855" t="s">
        <v>101</v>
      </c>
      <c r="K9" s="855" t="s">
        <v>100</v>
      </c>
      <c r="L9" s="855" t="s">
        <v>99</v>
      </c>
      <c r="M9" s="855" t="s">
        <v>98</v>
      </c>
      <c r="N9" s="855" t="s">
        <v>97</v>
      </c>
      <c r="O9" s="855" t="s">
        <v>96</v>
      </c>
      <c r="P9" s="855" t="s">
        <v>95</v>
      </c>
      <c r="Q9" s="855" t="s">
        <v>94</v>
      </c>
      <c r="R9" s="527"/>
      <c r="S9" s="417"/>
    </row>
    <row r="10" spans="1:33" s="486" customFormat="1" ht="16.5" customHeight="1">
      <c r="A10" s="482"/>
      <c r="B10" s="483"/>
      <c r="C10" s="1483" t="s">
        <v>106</v>
      </c>
      <c r="D10" s="1483"/>
      <c r="E10" s="484">
        <f t="shared" ref="E10:Q10" si="0">SUM(E11:E17)</f>
        <v>8</v>
      </c>
      <c r="F10" s="484">
        <f t="shared" si="0"/>
        <v>16</v>
      </c>
      <c r="G10" s="484">
        <f t="shared" si="0"/>
        <v>3</v>
      </c>
      <c r="H10" s="484">
        <f t="shared" si="0"/>
        <v>17</v>
      </c>
      <c r="I10" s="484">
        <f t="shared" si="0"/>
        <v>30</v>
      </c>
      <c r="J10" s="484">
        <f t="shared" si="0"/>
        <v>18</v>
      </c>
      <c r="K10" s="484">
        <f t="shared" si="0"/>
        <v>29</v>
      </c>
      <c r="L10" s="484">
        <f t="shared" si="0"/>
        <v>19</v>
      </c>
      <c r="M10" s="484">
        <f t="shared" si="0"/>
        <v>25</v>
      </c>
      <c r="N10" s="484">
        <f t="shared" si="0"/>
        <v>16</v>
      </c>
      <c r="O10" s="484">
        <f t="shared" si="0"/>
        <v>15</v>
      </c>
      <c r="P10" s="484">
        <f t="shared" si="0"/>
        <v>4</v>
      </c>
      <c r="Q10" s="484">
        <f t="shared" si="0"/>
        <v>18</v>
      </c>
      <c r="R10" s="499"/>
      <c r="S10" s="485"/>
      <c r="T10" s="883"/>
      <c r="U10" s="1018"/>
      <c r="V10" s="1018"/>
      <c r="W10" s="1018"/>
      <c r="X10" s="1018"/>
      <c r="Y10" s="1018"/>
      <c r="Z10" s="1018"/>
      <c r="AA10" s="1018"/>
      <c r="AB10" s="1018"/>
      <c r="AC10" s="1018"/>
      <c r="AD10" s="1018"/>
      <c r="AE10" s="1018"/>
      <c r="AF10" s="1018"/>
      <c r="AG10" s="1018"/>
    </row>
    <row r="11" spans="1:33" s="490" customFormat="1" ht="10.5" customHeight="1">
      <c r="A11" s="487"/>
      <c r="B11" s="488"/>
      <c r="C11" s="981"/>
      <c r="D11" s="578" t="s">
        <v>246</v>
      </c>
      <c r="E11" s="1049">
        <v>2</v>
      </c>
      <c r="F11" s="1049">
        <v>4</v>
      </c>
      <c r="G11" s="1049">
        <v>1</v>
      </c>
      <c r="H11" s="1049">
        <v>5</v>
      </c>
      <c r="I11" s="1049">
        <v>6</v>
      </c>
      <c r="J11" s="1049">
        <v>9</v>
      </c>
      <c r="K11" s="1049">
        <v>12</v>
      </c>
      <c r="L11" s="1049">
        <v>12</v>
      </c>
      <c r="M11" s="1049">
        <v>8</v>
      </c>
      <c r="N11" s="1049">
        <v>6</v>
      </c>
      <c r="O11" s="1049">
        <v>5</v>
      </c>
      <c r="P11" s="1049" t="s">
        <v>9</v>
      </c>
      <c r="Q11" s="1049">
        <v>1</v>
      </c>
      <c r="R11" s="527"/>
      <c r="S11" s="466"/>
      <c r="U11" s="1018"/>
      <c r="V11" s="883"/>
      <c r="W11" s="983"/>
    </row>
    <row r="12" spans="1:33" s="490" customFormat="1" ht="10.5" customHeight="1">
      <c r="A12" s="487"/>
      <c r="B12" s="488"/>
      <c r="C12" s="981"/>
      <c r="D12" s="578" t="s">
        <v>247</v>
      </c>
      <c r="E12" s="1049">
        <v>1</v>
      </c>
      <c r="F12" s="1049">
        <v>3</v>
      </c>
      <c r="G12" s="1049" t="s">
        <v>9</v>
      </c>
      <c r="H12" s="1049">
        <v>1</v>
      </c>
      <c r="I12" s="1049">
        <v>1</v>
      </c>
      <c r="J12" s="1049">
        <v>1</v>
      </c>
      <c r="K12" s="1049">
        <v>1</v>
      </c>
      <c r="L12" s="1049" t="s">
        <v>9</v>
      </c>
      <c r="M12" s="1049">
        <v>6</v>
      </c>
      <c r="N12" s="1049">
        <v>3</v>
      </c>
      <c r="O12" s="1049">
        <v>2</v>
      </c>
      <c r="P12" s="1049">
        <v>1</v>
      </c>
      <c r="Q12" s="1049" t="s">
        <v>9</v>
      </c>
      <c r="R12" s="527"/>
      <c r="S12" s="466"/>
      <c r="U12" s="1018"/>
      <c r="V12" s="883"/>
      <c r="W12" s="983"/>
    </row>
    <row r="13" spans="1:33" s="998" customFormat="1" ht="10.5" customHeight="1">
      <c r="A13" s="1043"/>
      <c r="B13" s="1044"/>
      <c r="C13" s="1040"/>
      <c r="D13" s="578" t="s">
        <v>248</v>
      </c>
      <c r="E13" s="1049">
        <v>3</v>
      </c>
      <c r="F13" s="1049">
        <v>4</v>
      </c>
      <c r="G13" s="1049">
        <v>2</v>
      </c>
      <c r="H13" s="1049">
        <v>7</v>
      </c>
      <c r="I13" s="1049">
        <v>10</v>
      </c>
      <c r="J13" s="1049">
        <v>5</v>
      </c>
      <c r="K13" s="1049">
        <v>13</v>
      </c>
      <c r="L13" s="1049">
        <v>5</v>
      </c>
      <c r="M13" s="1049">
        <v>6</v>
      </c>
      <c r="N13" s="1049">
        <v>3</v>
      </c>
      <c r="O13" s="1049" t="s">
        <v>9</v>
      </c>
      <c r="P13" s="1049">
        <v>1</v>
      </c>
      <c r="Q13" s="1049">
        <v>2</v>
      </c>
      <c r="R13" s="793"/>
      <c r="S13" s="1045"/>
      <c r="U13" s="1018"/>
      <c r="V13" s="883"/>
      <c r="W13" s="1046"/>
    </row>
    <row r="14" spans="1:33" s="490" customFormat="1" ht="12" customHeight="1">
      <c r="A14" s="487"/>
      <c r="B14" s="488"/>
      <c r="C14" s="981"/>
      <c r="D14" s="578" t="s">
        <v>249</v>
      </c>
      <c r="E14" s="1049" t="s">
        <v>9</v>
      </c>
      <c r="F14" s="1049" t="s">
        <v>9</v>
      </c>
      <c r="G14" s="1049" t="s">
        <v>9</v>
      </c>
      <c r="H14" s="1049">
        <v>2</v>
      </c>
      <c r="I14" s="1049">
        <v>1</v>
      </c>
      <c r="J14" s="1049" t="s">
        <v>9</v>
      </c>
      <c r="K14" s="1049">
        <v>3</v>
      </c>
      <c r="L14" s="1049">
        <v>1</v>
      </c>
      <c r="M14" s="1049">
        <v>5</v>
      </c>
      <c r="N14" s="1049">
        <v>3</v>
      </c>
      <c r="O14" s="1049">
        <v>4</v>
      </c>
      <c r="P14" s="1049">
        <v>1</v>
      </c>
      <c r="Q14" s="1049">
        <v>9</v>
      </c>
      <c r="R14" s="489"/>
      <c r="S14" s="466"/>
      <c r="U14" s="1018"/>
      <c r="V14" s="883"/>
    </row>
    <row r="15" spans="1:33" s="490" customFormat="1" ht="10.5" customHeight="1">
      <c r="A15" s="487"/>
      <c r="B15" s="488"/>
      <c r="C15" s="981"/>
      <c r="D15" s="578" t="s">
        <v>250</v>
      </c>
      <c r="E15" s="1049" t="s">
        <v>9</v>
      </c>
      <c r="F15" s="1049" t="s">
        <v>9</v>
      </c>
      <c r="G15" s="1049" t="s">
        <v>9</v>
      </c>
      <c r="H15" s="1049" t="s">
        <v>9</v>
      </c>
      <c r="I15" s="1049" t="s">
        <v>9</v>
      </c>
      <c r="J15" s="1049" t="s">
        <v>9</v>
      </c>
      <c r="K15" s="1049" t="s">
        <v>9</v>
      </c>
      <c r="L15" s="1049" t="s">
        <v>9</v>
      </c>
      <c r="M15" s="1049" t="s">
        <v>9</v>
      </c>
      <c r="N15" s="1049" t="s">
        <v>9</v>
      </c>
      <c r="O15" s="1049" t="s">
        <v>9</v>
      </c>
      <c r="P15" s="1049" t="s">
        <v>9</v>
      </c>
      <c r="Q15" s="1049" t="s">
        <v>9</v>
      </c>
      <c r="R15" s="489"/>
      <c r="S15" s="466"/>
      <c r="T15" s="899"/>
      <c r="U15" s="1018"/>
      <c r="V15" s="883"/>
    </row>
    <row r="16" spans="1:33" s="490" customFormat="1" ht="10.5" customHeight="1">
      <c r="A16" s="487"/>
      <c r="B16" s="488"/>
      <c r="C16" s="981"/>
      <c r="D16" s="578" t="s">
        <v>251</v>
      </c>
      <c r="E16" s="1049" t="s">
        <v>9</v>
      </c>
      <c r="F16" s="1049" t="s">
        <v>9</v>
      </c>
      <c r="G16" s="1049" t="s">
        <v>9</v>
      </c>
      <c r="H16" s="1049" t="s">
        <v>9</v>
      </c>
      <c r="I16" s="1049" t="s">
        <v>9</v>
      </c>
      <c r="J16" s="1049" t="s">
        <v>9</v>
      </c>
      <c r="K16" s="1049" t="s">
        <v>9</v>
      </c>
      <c r="L16" s="1049" t="s">
        <v>9</v>
      </c>
      <c r="M16" s="1049" t="s">
        <v>9</v>
      </c>
      <c r="N16" s="1049" t="s">
        <v>9</v>
      </c>
      <c r="O16" s="1049" t="s">
        <v>9</v>
      </c>
      <c r="P16" s="1049" t="s">
        <v>9</v>
      </c>
      <c r="Q16" s="1049" t="s">
        <v>9</v>
      </c>
      <c r="R16" s="489"/>
      <c r="S16" s="466"/>
      <c r="U16" s="1018"/>
      <c r="V16" s="883"/>
    </row>
    <row r="17" spans="1:22" s="490" customFormat="1" ht="12" customHeight="1">
      <c r="A17" s="487"/>
      <c r="B17" s="488"/>
      <c r="C17" s="981"/>
      <c r="D17" s="491" t="s">
        <v>252</v>
      </c>
      <c r="E17" s="1049">
        <v>2</v>
      </c>
      <c r="F17" s="1049">
        <v>5</v>
      </c>
      <c r="G17" s="1049" t="s">
        <v>9</v>
      </c>
      <c r="H17" s="1049">
        <v>2</v>
      </c>
      <c r="I17" s="1049">
        <v>12</v>
      </c>
      <c r="J17" s="1049">
        <v>3</v>
      </c>
      <c r="K17" s="1049" t="s">
        <v>9</v>
      </c>
      <c r="L17" s="1049">
        <v>1</v>
      </c>
      <c r="M17" s="1049" t="s">
        <v>9</v>
      </c>
      <c r="N17" s="1049">
        <v>1</v>
      </c>
      <c r="O17" s="1049">
        <v>4</v>
      </c>
      <c r="P17" s="1049">
        <v>1</v>
      </c>
      <c r="Q17" s="1049">
        <v>6</v>
      </c>
      <c r="R17" s="489"/>
      <c r="S17" s="466"/>
      <c r="T17" s="899"/>
      <c r="U17" s="1018"/>
      <c r="V17" s="883"/>
    </row>
    <row r="18" spans="1:22" s="486" customFormat="1" ht="14.25" customHeight="1">
      <c r="A18" s="492"/>
      <c r="B18" s="493"/>
      <c r="C18" s="979" t="s">
        <v>302</v>
      </c>
      <c r="D18" s="494"/>
      <c r="E18" s="484">
        <v>3</v>
      </c>
      <c r="F18" s="484">
        <v>3</v>
      </c>
      <c r="G18" s="484">
        <v>2</v>
      </c>
      <c r="H18" s="484">
        <v>13</v>
      </c>
      <c r="I18" s="484">
        <v>13</v>
      </c>
      <c r="J18" s="484">
        <v>13</v>
      </c>
      <c r="K18" s="484">
        <v>21</v>
      </c>
      <c r="L18" s="484">
        <v>13</v>
      </c>
      <c r="M18" s="484">
        <v>13</v>
      </c>
      <c r="N18" s="484">
        <v>9</v>
      </c>
      <c r="O18" s="484">
        <v>4</v>
      </c>
      <c r="P18" s="484">
        <v>1</v>
      </c>
      <c r="Q18" s="484">
        <v>10</v>
      </c>
      <c r="R18" s="489"/>
      <c r="S18" s="466"/>
      <c r="T18" s="899"/>
      <c r="U18" s="1018"/>
    </row>
    <row r="19" spans="1:22" s="498" customFormat="1" ht="14.25" customHeight="1">
      <c r="A19" s="495"/>
      <c r="B19" s="496"/>
      <c r="C19" s="979" t="s">
        <v>303</v>
      </c>
      <c r="D19" s="1047"/>
      <c r="E19" s="497">
        <v>20262</v>
      </c>
      <c r="F19" s="497">
        <v>7603</v>
      </c>
      <c r="G19" s="497">
        <v>655</v>
      </c>
      <c r="H19" s="497">
        <v>3247</v>
      </c>
      <c r="I19" s="497">
        <v>52719</v>
      </c>
      <c r="J19" s="497">
        <v>40008</v>
      </c>
      <c r="K19" s="497">
        <v>72191</v>
      </c>
      <c r="L19" s="497">
        <v>215365</v>
      </c>
      <c r="M19" s="497">
        <v>198826</v>
      </c>
      <c r="N19" s="497">
        <v>5877</v>
      </c>
      <c r="O19" s="497">
        <v>11624</v>
      </c>
      <c r="P19" s="497">
        <v>161</v>
      </c>
      <c r="Q19" s="497">
        <v>181</v>
      </c>
      <c r="R19" s="489"/>
      <c r="S19" s="466"/>
      <c r="T19" s="899"/>
      <c r="U19" s="1019"/>
      <c r="V19" s="1019"/>
    </row>
    <row r="20" spans="1:22" ht="9.75" customHeight="1">
      <c r="A20" s="407"/>
      <c r="B20" s="470"/>
      <c r="C20" s="1547" t="s">
        <v>127</v>
      </c>
      <c r="D20" s="1547"/>
      <c r="E20" s="1049" t="s">
        <v>9</v>
      </c>
      <c r="F20" s="1049" t="s">
        <v>9</v>
      </c>
      <c r="G20" s="1049" t="s">
        <v>9</v>
      </c>
      <c r="H20" s="1049" t="s">
        <v>9</v>
      </c>
      <c r="I20" s="1049" t="s">
        <v>9</v>
      </c>
      <c r="J20" s="1049" t="s">
        <v>9</v>
      </c>
      <c r="K20" s="1049" t="s">
        <v>9</v>
      </c>
      <c r="L20" s="1049" t="s">
        <v>9</v>
      </c>
      <c r="M20" s="1049" t="s">
        <v>9</v>
      </c>
      <c r="N20" s="1049" t="s">
        <v>9</v>
      </c>
      <c r="O20" s="1049" t="s">
        <v>9</v>
      </c>
      <c r="P20" s="1049" t="s">
        <v>9</v>
      </c>
      <c r="Q20" s="1049" t="s">
        <v>9</v>
      </c>
      <c r="R20" s="489"/>
      <c r="S20" s="466"/>
      <c r="T20" s="490"/>
      <c r="U20" s="1019"/>
      <c r="V20" s="1019"/>
    </row>
    <row r="21" spans="1:22" ht="9.75" customHeight="1">
      <c r="A21" s="407"/>
      <c r="B21" s="470"/>
      <c r="C21" s="1547" t="s">
        <v>126</v>
      </c>
      <c r="D21" s="1547"/>
      <c r="E21" s="1049" t="s">
        <v>9</v>
      </c>
      <c r="F21" s="1049" t="s">
        <v>9</v>
      </c>
      <c r="G21" s="1049" t="s">
        <v>9</v>
      </c>
      <c r="H21" s="1049" t="s">
        <v>9</v>
      </c>
      <c r="I21" s="1049" t="s">
        <v>9</v>
      </c>
      <c r="J21" s="1049" t="s">
        <v>9</v>
      </c>
      <c r="K21" s="1049" t="s">
        <v>9</v>
      </c>
      <c r="L21" s="1049" t="s">
        <v>9</v>
      </c>
      <c r="M21" s="1049" t="s">
        <v>9</v>
      </c>
      <c r="N21" s="1049" t="s">
        <v>9</v>
      </c>
      <c r="O21" s="1049" t="s">
        <v>9</v>
      </c>
      <c r="P21" s="1049" t="s">
        <v>9</v>
      </c>
      <c r="Q21" s="1049" t="s">
        <v>9</v>
      </c>
      <c r="R21" s="527"/>
      <c r="S21" s="417"/>
      <c r="T21" s="464"/>
      <c r="V21" s="464"/>
    </row>
    <row r="22" spans="1:22" ht="9.75" customHeight="1">
      <c r="A22" s="407"/>
      <c r="B22" s="470"/>
      <c r="C22" s="1547" t="s">
        <v>125</v>
      </c>
      <c r="D22" s="1547"/>
      <c r="E22" s="1049">
        <v>307</v>
      </c>
      <c r="F22" s="1049">
        <v>2990</v>
      </c>
      <c r="G22" s="1049">
        <v>655</v>
      </c>
      <c r="H22" s="1049">
        <v>1522</v>
      </c>
      <c r="I22" s="1049">
        <v>34811</v>
      </c>
      <c r="J22" s="1049">
        <v>27049</v>
      </c>
      <c r="K22" s="1049">
        <v>42400</v>
      </c>
      <c r="L22" s="1049">
        <v>48343</v>
      </c>
      <c r="M22" s="1049">
        <v>29978</v>
      </c>
      <c r="N22" s="1049">
        <v>2382</v>
      </c>
      <c r="O22" s="1049">
        <v>10283</v>
      </c>
      <c r="P22" s="1049">
        <v>161</v>
      </c>
      <c r="Q22" s="1049">
        <v>181</v>
      </c>
      <c r="R22" s="527"/>
      <c r="S22" s="417"/>
      <c r="T22" s="464"/>
      <c r="U22" s="1019"/>
    </row>
    <row r="23" spans="1:22" ht="9.75" customHeight="1">
      <c r="A23" s="407"/>
      <c r="B23" s="470"/>
      <c r="C23" s="1547" t="s">
        <v>124</v>
      </c>
      <c r="D23" s="1547"/>
      <c r="E23" s="1049" t="s">
        <v>9</v>
      </c>
      <c r="F23" s="1049" t="s">
        <v>9</v>
      </c>
      <c r="G23" s="1049" t="s">
        <v>9</v>
      </c>
      <c r="H23" s="1049" t="s">
        <v>9</v>
      </c>
      <c r="I23" s="1049" t="s">
        <v>9</v>
      </c>
      <c r="J23" s="1049" t="s">
        <v>9</v>
      </c>
      <c r="K23" s="1049" t="s">
        <v>9</v>
      </c>
      <c r="L23" s="1049" t="s">
        <v>9</v>
      </c>
      <c r="M23" s="1049" t="s">
        <v>9</v>
      </c>
      <c r="N23" s="1049" t="s">
        <v>9</v>
      </c>
      <c r="O23" s="1049" t="s">
        <v>9</v>
      </c>
      <c r="P23" s="1049" t="s">
        <v>9</v>
      </c>
      <c r="Q23" s="1049" t="s">
        <v>9</v>
      </c>
      <c r="R23" s="527"/>
      <c r="S23" s="417"/>
      <c r="T23" s="464"/>
      <c r="V23" s="464"/>
    </row>
    <row r="24" spans="1:22" ht="9.75" customHeight="1">
      <c r="A24" s="407"/>
      <c r="B24" s="470"/>
      <c r="C24" s="1547" t="s">
        <v>123</v>
      </c>
      <c r="D24" s="1547"/>
      <c r="E24" s="1049" t="s">
        <v>9</v>
      </c>
      <c r="F24" s="1049" t="s">
        <v>9</v>
      </c>
      <c r="G24" s="1049" t="s">
        <v>9</v>
      </c>
      <c r="H24" s="1049" t="s">
        <v>9</v>
      </c>
      <c r="I24" s="1049" t="s">
        <v>9</v>
      </c>
      <c r="J24" s="1049" t="s">
        <v>9</v>
      </c>
      <c r="K24" s="1049" t="s">
        <v>9</v>
      </c>
      <c r="L24" s="1049" t="s">
        <v>9</v>
      </c>
      <c r="M24" s="1049" t="s">
        <v>9</v>
      </c>
      <c r="N24" s="1049" t="s">
        <v>9</v>
      </c>
      <c r="O24" s="1049" t="s">
        <v>9</v>
      </c>
      <c r="P24" s="1049" t="s">
        <v>9</v>
      </c>
      <c r="Q24" s="1049" t="s">
        <v>9</v>
      </c>
      <c r="R24" s="527"/>
      <c r="S24" s="417"/>
      <c r="U24" s="1019"/>
    </row>
    <row r="25" spans="1:22" ht="9.75" customHeight="1">
      <c r="A25" s="407"/>
      <c r="B25" s="470"/>
      <c r="C25" s="1547" t="s">
        <v>122</v>
      </c>
      <c r="D25" s="1547"/>
      <c r="E25" s="1049" t="s">
        <v>9</v>
      </c>
      <c r="F25" s="1049" t="s">
        <v>9</v>
      </c>
      <c r="G25" s="1049" t="s">
        <v>9</v>
      </c>
      <c r="H25" s="1049" t="s">
        <v>9</v>
      </c>
      <c r="I25" s="1049" t="s">
        <v>9</v>
      </c>
      <c r="J25" s="1049" t="s">
        <v>9</v>
      </c>
      <c r="K25" s="1049" t="s">
        <v>9</v>
      </c>
      <c r="L25" s="1049" t="s">
        <v>9</v>
      </c>
      <c r="M25" s="1049">
        <v>102899</v>
      </c>
      <c r="N25" s="1049" t="s">
        <v>9</v>
      </c>
      <c r="O25" s="1049" t="s">
        <v>9</v>
      </c>
      <c r="P25" s="1049" t="s">
        <v>9</v>
      </c>
      <c r="Q25" s="1049" t="s">
        <v>9</v>
      </c>
      <c r="R25" s="527"/>
      <c r="S25" s="417"/>
      <c r="T25" s="464"/>
      <c r="U25" s="1019"/>
    </row>
    <row r="26" spans="1:22" ht="9.75" customHeight="1">
      <c r="A26" s="407"/>
      <c r="B26" s="470"/>
      <c r="C26" s="1547" t="s">
        <v>121</v>
      </c>
      <c r="D26" s="1547"/>
      <c r="E26" s="1049" t="s">
        <v>9</v>
      </c>
      <c r="F26" s="1049">
        <v>4473</v>
      </c>
      <c r="G26" s="1049" t="s">
        <v>9</v>
      </c>
      <c r="H26" s="1049">
        <v>1654</v>
      </c>
      <c r="I26" s="1049" t="s">
        <v>9</v>
      </c>
      <c r="J26" s="1049">
        <v>12484</v>
      </c>
      <c r="K26" s="1049">
        <v>973</v>
      </c>
      <c r="L26" s="1049">
        <v>127859</v>
      </c>
      <c r="M26" s="1049">
        <v>552</v>
      </c>
      <c r="N26" s="1049">
        <v>3429</v>
      </c>
      <c r="O26" s="1049" t="s">
        <v>9</v>
      </c>
      <c r="P26" s="1049" t="s">
        <v>9</v>
      </c>
      <c r="Q26" s="1049" t="s">
        <v>9</v>
      </c>
      <c r="R26" s="527"/>
      <c r="S26" s="417"/>
      <c r="T26" s="464"/>
      <c r="U26" s="1019"/>
      <c r="V26" s="464"/>
    </row>
    <row r="27" spans="1:22" ht="9.75" customHeight="1">
      <c r="A27" s="407"/>
      <c r="B27" s="470"/>
      <c r="C27" s="1547" t="s">
        <v>120</v>
      </c>
      <c r="D27" s="1547"/>
      <c r="E27" s="1049" t="s">
        <v>9</v>
      </c>
      <c r="F27" s="1049">
        <v>140</v>
      </c>
      <c r="G27" s="1049" t="s">
        <v>9</v>
      </c>
      <c r="H27" s="1049">
        <v>59</v>
      </c>
      <c r="I27" s="1049">
        <v>10934</v>
      </c>
      <c r="J27" s="1049">
        <v>475</v>
      </c>
      <c r="K27" s="1049">
        <v>820</v>
      </c>
      <c r="L27" s="1049" t="s">
        <v>9</v>
      </c>
      <c r="M27" s="1049">
        <v>1816</v>
      </c>
      <c r="N27" s="1049">
        <v>66</v>
      </c>
      <c r="O27" s="1049" t="s">
        <v>9</v>
      </c>
      <c r="P27" s="1049" t="s">
        <v>9</v>
      </c>
      <c r="Q27" s="1049" t="s">
        <v>9</v>
      </c>
      <c r="R27" s="527"/>
      <c r="S27" s="417"/>
    </row>
    <row r="28" spans="1:22" ht="9.75" customHeight="1">
      <c r="A28" s="407"/>
      <c r="B28" s="470"/>
      <c r="C28" s="1547" t="s">
        <v>119</v>
      </c>
      <c r="D28" s="1547"/>
      <c r="E28" s="1049" t="s">
        <v>9</v>
      </c>
      <c r="F28" s="1049" t="s">
        <v>9</v>
      </c>
      <c r="G28" s="1049" t="s">
        <v>9</v>
      </c>
      <c r="H28" s="1049" t="s">
        <v>9</v>
      </c>
      <c r="I28" s="1049" t="s">
        <v>9</v>
      </c>
      <c r="J28" s="1049" t="s">
        <v>9</v>
      </c>
      <c r="K28" s="1049">
        <v>24945</v>
      </c>
      <c r="L28" s="1049" t="s">
        <v>9</v>
      </c>
      <c r="M28" s="1049">
        <v>44219</v>
      </c>
      <c r="N28" s="1049" t="s">
        <v>9</v>
      </c>
      <c r="O28" s="1049" t="s">
        <v>9</v>
      </c>
      <c r="P28" s="1049" t="s">
        <v>9</v>
      </c>
      <c r="Q28" s="1049" t="s">
        <v>9</v>
      </c>
      <c r="R28" s="527"/>
      <c r="S28" s="417"/>
      <c r="U28" s="1019"/>
    </row>
    <row r="29" spans="1:22" ht="9.75" customHeight="1">
      <c r="A29" s="407"/>
      <c r="B29" s="470"/>
      <c r="C29" s="1547" t="s">
        <v>118</v>
      </c>
      <c r="D29" s="1547"/>
      <c r="E29" s="1049" t="s">
        <v>9</v>
      </c>
      <c r="F29" s="1049" t="s">
        <v>9</v>
      </c>
      <c r="G29" s="1049" t="s">
        <v>9</v>
      </c>
      <c r="H29" s="1049" t="s">
        <v>9</v>
      </c>
      <c r="I29" s="1049" t="s">
        <v>9</v>
      </c>
      <c r="J29" s="1049" t="s">
        <v>9</v>
      </c>
      <c r="K29" s="1049" t="s">
        <v>9</v>
      </c>
      <c r="L29" s="1049" t="s">
        <v>9</v>
      </c>
      <c r="M29" s="1049">
        <v>416</v>
      </c>
      <c r="N29" s="1049" t="s">
        <v>9</v>
      </c>
      <c r="O29" s="1049" t="s">
        <v>9</v>
      </c>
      <c r="P29" s="1049" t="s">
        <v>9</v>
      </c>
      <c r="Q29" s="1049" t="s">
        <v>9</v>
      </c>
      <c r="R29" s="527"/>
      <c r="S29" s="417"/>
      <c r="U29" s="1019"/>
    </row>
    <row r="30" spans="1:22" ht="9.75" customHeight="1">
      <c r="A30" s="407"/>
      <c r="B30" s="470"/>
      <c r="C30" s="1547" t="s">
        <v>117</v>
      </c>
      <c r="D30" s="1547"/>
      <c r="E30" s="1049" t="s">
        <v>9</v>
      </c>
      <c r="F30" s="1049" t="s">
        <v>9</v>
      </c>
      <c r="G30" s="1049" t="s">
        <v>9</v>
      </c>
      <c r="H30" s="1049" t="s">
        <v>9</v>
      </c>
      <c r="I30" s="1049" t="s">
        <v>9</v>
      </c>
      <c r="J30" s="1049" t="s">
        <v>9</v>
      </c>
      <c r="K30" s="1049" t="s">
        <v>9</v>
      </c>
      <c r="L30" s="1049" t="s">
        <v>9</v>
      </c>
      <c r="M30" s="1049">
        <v>18915</v>
      </c>
      <c r="N30" s="1049" t="s">
        <v>9</v>
      </c>
      <c r="O30" s="1049" t="s">
        <v>9</v>
      </c>
      <c r="P30" s="1049" t="s">
        <v>9</v>
      </c>
      <c r="Q30" s="1049" t="s">
        <v>9</v>
      </c>
      <c r="R30" s="527"/>
      <c r="S30" s="417"/>
    </row>
    <row r="31" spans="1:22" ht="9.75" customHeight="1">
      <c r="A31" s="407"/>
      <c r="B31" s="470"/>
      <c r="C31" s="1569" t="s">
        <v>446</v>
      </c>
      <c r="D31" s="1569"/>
      <c r="E31" s="1049" t="s">
        <v>9</v>
      </c>
      <c r="F31" s="1049" t="s">
        <v>9</v>
      </c>
      <c r="G31" s="1049" t="s">
        <v>9</v>
      </c>
      <c r="H31" s="1049" t="s">
        <v>9</v>
      </c>
      <c r="I31" s="1049" t="s">
        <v>9</v>
      </c>
      <c r="J31" s="1049" t="s">
        <v>9</v>
      </c>
      <c r="K31" s="1049" t="s">
        <v>9</v>
      </c>
      <c r="L31" s="1049" t="s">
        <v>9</v>
      </c>
      <c r="M31" s="1049" t="s">
        <v>9</v>
      </c>
      <c r="N31" s="1049" t="s">
        <v>9</v>
      </c>
      <c r="O31" s="1049" t="s">
        <v>9</v>
      </c>
      <c r="P31" s="1049" t="s">
        <v>9</v>
      </c>
      <c r="Q31" s="1049" t="s">
        <v>9</v>
      </c>
      <c r="R31" s="499"/>
      <c r="S31" s="417"/>
    </row>
    <row r="32" spans="1:22" ht="9.75" customHeight="1">
      <c r="A32" s="407"/>
      <c r="B32" s="470"/>
      <c r="C32" s="1547" t="s">
        <v>116</v>
      </c>
      <c r="D32" s="1547"/>
      <c r="E32" s="1049">
        <v>19955</v>
      </c>
      <c r="F32" s="1049" t="s">
        <v>9</v>
      </c>
      <c r="G32" s="1049" t="s">
        <v>9</v>
      </c>
      <c r="H32" s="1049" t="s">
        <v>9</v>
      </c>
      <c r="I32" s="1049" t="s">
        <v>9</v>
      </c>
      <c r="J32" s="1049" t="s">
        <v>9</v>
      </c>
      <c r="K32" s="1049" t="s">
        <v>9</v>
      </c>
      <c r="L32" s="1049" t="s">
        <v>9</v>
      </c>
      <c r="M32" s="1049" t="s">
        <v>9</v>
      </c>
      <c r="N32" s="1049" t="s">
        <v>9</v>
      </c>
      <c r="O32" s="1049">
        <v>1341</v>
      </c>
      <c r="P32" s="1049" t="s">
        <v>9</v>
      </c>
      <c r="Q32" s="1049" t="s">
        <v>9</v>
      </c>
      <c r="R32" s="499"/>
      <c r="S32" s="417"/>
    </row>
    <row r="33" spans="1:23" ht="9.75" customHeight="1">
      <c r="A33" s="407"/>
      <c r="B33" s="470"/>
      <c r="C33" s="1547" t="s">
        <v>115</v>
      </c>
      <c r="D33" s="1547"/>
      <c r="E33" s="1049" t="s">
        <v>9</v>
      </c>
      <c r="F33" s="1049" t="s">
        <v>9</v>
      </c>
      <c r="G33" s="1049" t="s">
        <v>9</v>
      </c>
      <c r="H33" s="1049" t="s">
        <v>9</v>
      </c>
      <c r="I33" s="1049" t="s">
        <v>9</v>
      </c>
      <c r="J33" s="1049" t="s">
        <v>9</v>
      </c>
      <c r="K33" s="1049">
        <v>1674</v>
      </c>
      <c r="L33" s="1049" t="s">
        <v>9</v>
      </c>
      <c r="M33" s="1049" t="s">
        <v>9</v>
      </c>
      <c r="N33" s="1049" t="s">
        <v>9</v>
      </c>
      <c r="O33" s="1049" t="s">
        <v>9</v>
      </c>
      <c r="P33" s="1049" t="s">
        <v>9</v>
      </c>
      <c r="Q33" s="1049" t="s">
        <v>9</v>
      </c>
      <c r="R33" s="499"/>
      <c r="S33" s="417"/>
    </row>
    <row r="34" spans="1:23" ht="9.75" customHeight="1">
      <c r="A34" s="407">
        <v>4661</v>
      </c>
      <c r="B34" s="470"/>
      <c r="C34" s="1570" t="s">
        <v>114</v>
      </c>
      <c r="D34" s="1570"/>
      <c r="E34" s="1049" t="s">
        <v>9</v>
      </c>
      <c r="F34" s="1049" t="s">
        <v>9</v>
      </c>
      <c r="G34" s="1049" t="s">
        <v>9</v>
      </c>
      <c r="H34" s="1049" t="s">
        <v>9</v>
      </c>
      <c r="I34" s="1049" t="s">
        <v>9</v>
      </c>
      <c r="J34" s="1049" t="s">
        <v>9</v>
      </c>
      <c r="K34" s="1049">
        <v>32</v>
      </c>
      <c r="L34" s="1049" t="s">
        <v>9</v>
      </c>
      <c r="M34" s="1049">
        <v>31</v>
      </c>
      <c r="N34" s="1049" t="s">
        <v>9</v>
      </c>
      <c r="O34" s="1049" t="s">
        <v>9</v>
      </c>
      <c r="P34" s="1049" t="s">
        <v>9</v>
      </c>
      <c r="Q34" s="1049" t="s">
        <v>9</v>
      </c>
      <c r="R34" s="499"/>
      <c r="S34" s="417"/>
    </row>
    <row r="35" spans="1:23" ht="9.75" customHeight="1">
      <c r="A35" s="407"/>
      <c r="B35" s="470"/>
      <c r="C35" s="1547" t="s">
        <v>113</v>
      </c>
      <c r="D35" s="1547"/>
      <c r="E35" s="1049" t="s">
        <v>9</v>
      </c>
      <c r="F35" s="1049" t="s">
        <v>9</v>
      </c>
      <c r="G35" s="1049" t="s">
        <v>9</v>
      </c>
      <c r="H35" s="1049">
        <v>13</v>
      </c>
      <c r="I35" s="1049" t="s">
        <v>9</v>
      </c>
      <c r="J35" s="1049" t="s">
        <v>9</v>
      </c>
      <c r="K35" s="1049" t="s">
        <v>9</v>
      </c>
      <c r="L35" s="1049" t="s">
        <v>9</v>
      </c>
      <c r="M35" s="1049" t="s">
        <v>9</v>
      </c>
      <c r="N35" s="1049" t="s">
        <v>9</v>
      </c>
      <c r="O35" s="1049" t="s">
        <v>9</v>
      </c>
      <c r="P35" s="1049" t="s">
        <v>9</v>
      </c>
      <c r="Q35" s="1049" t="s">
        <v>9</v>
      </c>
      <c r="R35" s="499"/>
      <c r="S35" s="417"/>
    </row>
    <row r="36" spans="1:23" ht="9.75" customHeight="1">
      <c r="A36" s="407"/>
      <c r="B36" s="470"/>
      <c r="C36" s="1547" t="s">
        <v>112</v>
      </c>
      <c r="D36" s="1547"/>
      <c r="E36" s="1049" t="s">
        <v>9</v>
      </c>
      <c r="F36" s="1049" t="s">
        <v>9</v>
      </c>
      <c r="G36" s="1049" t="s">
        <v>9</v>
      </c>
      <c r="H36" s="1049" t="s">
        <v>9</v>
      </c>
      <c r="I36" s="1049">
        <v>6966</v>
      </c>
      <c r="J36" s="1049" t="s">
        <v>9</v>
      </c>
      <c r="K36" s="1049">
        <v>1347</v>
      </c>
      <c r="L36" s="1049">
        <v>39163</v>
      </c>
      <c r="M36" s="1049" t="s">
        <v>9</v>
      </c>
      <c r="N36" s="1049" t="s">
        <v>9</v>
      </c>
      <c r="O36" s="1049" t="s">
        <v>9</v>
      </c>
      <c r="P36" s="1049" t="s">
        <v>9</v>
      </c>
      <c r="Q36" s="1049" t="s">
        <v>9</v>
      </c>
      <c r="R36" s="499"/>
      <c r="S36" s="417"/>
    </row>
    <row r="37" spans="1:23" ht="9.75" customHeight="1">
      <c r="A37" s="407"/>
      <c r="B37" s="470"/>
      <c r="C37" s="1547" t="s">
        <v>288</v>
      </c>
      <c r="D37" s="1547"/>
      <c r="E37" s="1049" t="s">
        <v>9</v>
      </c>
      <c r="F37" s="1049" t="s">
        <v>9</v>
      </c>
      <c r="G37" s="1049" t="s">
        <v>9</v>
      </c>
      <c r="H37" s="1049" t="s">
        <v>9</v>
      </c>
      <c r="I37" s="1049">
        <v>8</v>
      </c>
      <c r="J37" s="1049" t="s">
        <v>9</v>
      </c>
      <c r="K37" s="1049" t="s">
        <v>9</v>
      </c>
      <c r="L37" s="1049" t="s">
        <v>9</v>
      </c>
      <c r="M37" s="1049" t="s">
        <v>9</v>
      </c>
      <c r="N37" s="1049" t="s">
        <v>9</v>
      </c>
      <c r="O37" s="1049" t="s">
        <v>9</v>
      </c>
      <c r="P37" s="1049" t="s">
        <v>9</v>
      </c>
      <c r="Q37" s="1049" t="s">
        <v>9</v>
      </c>
      <c r="R37" s="527"/>
      <c r="S37" s="417"/>
    </row>
    <row r="38" spans="1:23" ht="9.75" customHeight="1">
      <c r="A38" s="407"/>
      <c r="B38" s="470"/>
      <c r="C38" s="1547" t="s">
        <v>111</v>
      </c>
      <c r="D38" s="1547"/>
      <c r="E38" s="1049" t="s">
        <v>9</v>
      </c>
      <c r="F38" s="1049" t="s">
        <v>9</v>
      </c>
      <c r="G38" s="1049" t="s">
        <v>9</v>
      </c>
      <c r="H38" s="1049" t="s">
        <v>9</v>
      </c>
      <c r="I38" s="1049" t="s">
        <v>9</v>
      </c>
      <c r="J38" s="1049" t="s">
        <v>9</v>
      </c>
      <c r="K38" s="1049" t="s">
        <v>9</v>
      </c>
      <c r="L38" s="1049" t="s">
        <v>9</v>
      </c>
      <c r="M38" s="1049" t="s">
        <v>9</v>
      </c>
      <c r="N38" s="1049" t="s">
        <v>9</v>
      </c>
      <c r="O38" s="1049" t="s">
        <v>9</v>
      </c>
      <c r="P38" s="1049" t="s">
        <v>9</v>
      </c>
      <c r="Q38" s="1049" t="s">
        <v>9</v>
      </c>
      <c r="R38" s="527"/>
      <c r="S38" s="417"/>
    </row>
    <row r="39" spans="1:23" ht="9.75" customHeight="1">
      <c r="A39" s="407"/>
      <c r="B39" s="470"/>
      <c r="C39" s="1547" t="s">
        <v>110</v>
      </c>
      <c r="D39" s="1547"/>
      <c r="E39" s="1049" t="s">
        <v>9</v>
      </c>
      <c r="F39" s="1049" t="s">
        <v>9</v>
      </c>
      <c r="G39" s="1049" t="s">
        <v>9</v>
      </c>
      <c r="H39" s="1049" t="s">
        <v>9</v>
      </c>
      <c r="I39" s="1049" t="s">
        <v>9</v>
      </c>
      <c r="J39" s="1049" t="s">
        <v>9</v>
      </c>
      <c r="K39" s="1049" t="s">
        <v>9</v>
      </c>
      <c r="L39" s="1049" t="s">
        <v>9</v>
      </c>
      <c r="M39" s="1049" t="s">
        <v>9</v>
      </c>
      <c r="N39" s="1049" t="s">
        <v>9</v>
      </c>
      <c r="O39" s="1049" t="s">
        <v>9</v>
      </c>
      <c r="P39" s="1049" t="s">
        <v>9</v>
      </c>
      <c r="Q39" s="1049" t="s">
        <v>9</v>
      </c>
      <c r="R39" s="527"/>
      <c r="S39" s="417"/>
    </row>
    <row r="40" spans="1:23" s="490" customFormat="1" ht="9.75" customHeight="1">
      <c r="A40" s="487"/>
      <c r="B40" s="488"/>
      <c r="C40" s="1547" t="s">
        <v>109</v>
      </c>
      <c r="D40" s="1547"/>
      <c r="E40" s="1049" t="s">
        <v>9</v>
      </c>
      <c r="F40" s="1049" t="s">
        <v>9</v>
      </c>
      <c r="G40" s="1049" t="s">
        <v>9</v>
      </c>
      <c r="H40" s="1049" t="s">
        <v>9</v>
      </c>
      <c r="I40" s="1049" t="s">
        <v>9</v>
      </c>
      <c r="J40" s="1049" t="s">
        <v>9</v>
      </c>
      <c r="K40" s="1049" t="s">
        <v>9</v>
      </c>
      <c r="L40" s="1049" t="s">
        <v>9</v>
      </c>
      <c r="M40" s="1049" t="s">
        <v>9</v>
      </c>
      <c r="N40" s="1049" t="s">
        <v>9</v>
      </c>
      <c r="O40" s="1049" t="s">
        <v>9</v>
      </c>
      <c r="P40" s="1049" t="s">
        <v>9</v>
      </c>
      <c r="Q40" s="1049" t="s">
        <v>9</v>
      </c>
      <c r="R40" s="527"/>
      <c r="S40" s="466"/>
      <c r="U40" s="1017"/>
    </row>
    <row r="41" spans="1:23" s="490" customFormat="1" ht="9.75" customHeight="1">
      <c r="A41" s="487"/>
      <c r="B41" s="488"/>
      <c r="C41" s="1548" t="s">
        <v>108</v>
      </c>
      <c r="D41" s="1548"/>
      <c r="E41" s="1049" t="s">
        <v>9</v>
      </c>
      <c r="F41" s="1049" t="s">
        <v>9</v>
      </c>
      <c r="G41" s="1049" t="s">
        <v>9</v>
      </c>
      <c r="H41" s="1049" t="s">
        <v>9</v>
      </c>
      <c r="I41" s="1049" t="s">
        <v>9</v>
      </c>
      <c r="J41" s="1049" t="s">
        <v>9</v>
      </c>
      <c r="K41" s="1049" t="s">
        <v>9</v>
      </c>
      <c r="L41" s="1049" t="s">
        <v>9</v>
      </c>
      <c r="M41" s="1049" t="s">
        <v>9</v>
      </c>
      <c r="N41" s="1049" t="s">
        <v>9</v>
      </c>
      <c r="O41" s="1049" t="s">
        <v>9</v>
      </c>
      <c r="P41" s="1049" t="s">
        <v>9</v>
      </c>
      <c r="Q41" s="1049" t="s">
        <v>9</v>
      </c>
      <c r="R41" s="527"/>
      <c r="S41" s="466"/>
      <c r="U41" s="1017"/>
    </row>
    <row r="42" spans="1:23" s="421" customFormat="1" ht="29.25" customHeight="1">
      <c r="A42" s="419"/>
      <c r="B42" s="574"/>
      <c r="C42" s="1549" t="s">
        <v>486</v>
      </c>
      <c r="D42" s="1549"/>
      <c r="E42" s="1549"/>
      <c r="F42" s="1549"/>
      <c r="G42" s="1549"/>
      <c r="H42" s="1549"/>
      <c r="I42" s="1549"/>
      <c r="J42" s="1549"/>
      <c r="K42" s="1549"/>
      <c r="L42" s="1549"/>
      <c r="M42" s="1549"/>
      <c r="N42" s="1549"/>
      <c r="O42" s="1549"/>
      <c r="P42" s="1549"/>
      <c r="Q42" s="1549"/>
      <c r="R42" s="637"/>
      <c r="S42" s="420"/>
      <c r="U42" s="1020"/>
    </row>
    <row r="43" spans="1:23" ht="13.5" customHeight="1">
      <c r="A43" s="407"/>
      <c r="B43" s="470"/>
      <c r="C43" s="1557" t="s">
        <v>180</v>
      </c>
      <c r="D43" s="1558"/>
      <c r="E43" s="1558"/>
      <c r="F43" s="1558"/>
      <c r="G43" s="1558"/>
      <c r="H43" s="1558"/>
      <c r="I43" s="1558"/>
      <c r="J43" s="1558"/>
      <c r="K43" s="1558"/>
      <c r="L43" s="1558"/>
      <c r="M43" s="1558"/>
      <c r="N43" s="1558"/>
      <c r="O43" s="1558"/>
      <c r="P43" s="1558"/>
      <c r="Q43" s="1559"/>
      <c r="R43" s="417"/>
      <c r="S43" s="417"/>
    </row>
    <row r="44" spans="1:23" s="515" customFormat="1" ht="2.25" customHeight="1">
      <c r="A44" s="512"/>
      <c r="B44" s="513"/>
      <c r="C44" s="514"/>
      <c r="D44" s="433"/>
      <c r="E44" s="896"/>
      <c r="F44" s="896"/>
      <c r="G44" s="896"/>
      <c r="H44" s="896"/>
      <c r="I44" s="896"/>
      <c r="J44" s="896"/>
      <c r="K44" s="896"/>
      <c r="L44" s="896"/>
      <c r="M44" s="896"/>
      <c r="N44" s="896"/>
      <c r="O44" s="896"/>
      <c r="P44" s="896"/>
      <c r="Q44" s="896"/>
      <c r="R44" s="447"/>
      <c r="S44" s="447"/>
      <c r="U44" s="1017"/>
    </row>
    <row r="45" spans="1:23" ht="12.75" customHeight="1">
      <c r="A45" s="407"/>
      <c r="B45" s="470"/>
      <c r="C45" s="422"/>
      <c r="D45" s="422"/>
      <c r="E45" s="824">
        <v>2003</v>
      </c>
      <c r="F45" s="990">
        <v>2004</v>
      </c>
      <c r="G45" s="990">
        <v>2005</v>
      </c>
      <c r="H45" s="824">
        <v>2006</v>
      </c>
      <c r="I45" s="990">
        <v>2007</v>
      </c>
      <c r="J45" s="990">
        <v>2008</v>
      </c>
      <c r="K45" s="824">
        <v>2009</v>
      </c>
      <c r="L45" s="990">
        <v>2010</v>
      </c>
      <c r="M45" s="990">
        <v>2011</v>
      </c>
      <c r="N45" s="824">
        <v>2012</v>
      </c>
      <c r="O45" s="990">
        <v>2013</v>
      </c>
      <c r="P45" s="990">
        <v>2014</v>
      </c>
      <c r="Q45" s="824">
        <v>2015</v>
      </c>
      <c r="R45" s="527"/>
      <c r="S45" s="417"/>
      <c r="T45" s="998"/>
      <c r="U45" s="1021"/>
      <c r="V45" s="998"/>
      <c r="W45" s="998"/>
    </row>
    <row r="46" spans="1:23" s="995" customFormat="1" ht="11.25" customHeight="1">
      <c r="A46" s="991"/>
      <c r="B46" s="992"/>
      <c r="C46" s="1556" t="s">
        <v>68</v>
      </c>
      <c r="D46" s="1556"/>
      <c r="E46" s="996">
        <v>521</v>
      </c>
      <c r="F46" s="996">
        <v>208</v>
      </c>
      <c r="G46" s="996">
        <v>334</v>
      </c>
      <c r="H46" s="996">
        <v>396</v>
      </c>
      <c r="I46" s="996">
        <v>343</v>
      </c>
      <c r="J46" s="996">
        <v>441</v>
      </c>
      <c r="K46" s="996">
        <v>361</v>
      </c>
      <c r="L46" s="996">
        <v>352</v>
      </c>
      <c r="M46" s="996">
        <v>200</v>
      </c>
      <c r="N46" s="996">
        <v>107</v>
      </c>
      <c r="O46" s="996">
        <v>106</v>
      </c>
      <c r="P46" s="996">
        <v>174</v>
      </c>
      <c r="Q46" s="996">
        <v>182</v>
      </c>
      <c r="R46" s="993"/>
      <c r="S46" s="994"/>
      <c r="T46" s="998"/>
      <c r="U46" s="1042"/>
      <c r="V46" s="998"/>
      <c r="W46" s="998"/>
    </row>
    <row r="47" spans="1:23" s="995" customFormat="1" ht="11.25" customHeight="1">
      <c r="A47" s="991"/>
      <c r="B47" s="992"/>
      <c r="C47" s="1560" t="s">
        <v>415</v>
      </c>
      <c r="D47" s="1556"/>
      <c r="E47" s="996">
        <v>370</v>
      </c>
      <c r="F47" s="996">
        <v>167</v>
      </c>
      <c r="G47" s="996">
        <v>277</v>
      </c>
      <c r="H47" s="996">
        <v>258</v>
      </c>
      <c r="I47" s="996">
        <v>268</v>
      </c>
      <c r="J47" s="996">
        <v>304</v>
      </c>
      <c r="K47" s="996">
        <v>259</v>
      </c>
      <c r="L47" s="996">
        <v>234</v>
      </c>
      <c r="M47" s="996">
        <v>183</v>
      </c>
      <c r="N47" s="996">
        <v>94</v>
      </c>
      <c r="O47" s="996">
        <v>97</v>
      </c>
      <c r="P47" s="996">
        <v>161</v>
      </c>
      <c r="Q47" s="996">
        <v>145</v>
      </c>
      <c r="R47" s="993"/>
      <c r="S47" s="994"/>
      <c r="T47" s="998"/>
      <c r="U47" s="1021"/>
      <c r="V47" s="998"/>
      <c r="W47" s="998"/>
    </row>
    <row r="48" spans="1:23" s="490" customFormat="1" ht="10.5" customHeight="1">
      <c r="A48" s="487"/>
      <c r="B48" s="488"/>
      <c r="C48" s="988"/>
      <c r="D48" s="578" t="s">
        <v>246</v>
      </c>
      <c r="E48" s="1049">
        <v>232</v>
      </c>
      <c r="F48" s="1049">
        <v>100</v>
      </c>
      <c r="G48" s="1049">
        <v>151</v>
      </c>
      <c r="H48" s="1049">
        <v>153</v>
      </c>
      <c r="I48" s="1049">
        <v>160</v>
      </c>
      <c r="J48" s="1049">
        <v>172</v>
      </c>
      <c r="K48" s="1049">
        <v>142</v>
      </c>
      <c r="L48" s="1049">
        <v>141</v>
      </c>
      <c r="M48" s="1049">
        <v>93</v>
      </c>
      <c r="N48" s="1049">
        <v>36</v>
      </c>
      <c r="O48" s="1049">
        <v>27</v>
      </c>
      <c r="P48" s="1049">
        <v>49</v>
      </c>
      <c r="Q48" s="1049">
        <v>65</v>
      </c>
      <c r="R48" s="527"/>
      <c r="S48" s="466"/>
      <c r="T48" s="998"/>
      <c r="U48" s="1021"/>
      <c r="V48" s="998"/>
      <c r="W48" s="998"/>
    </row>
    <row r="49" spans="1:23" s="490" customFormat="1" ht="10.5" customHeight="1">
      <c r="A49" s="487"/>
      <c r="B49" s="488"/>
      <c r="C49" s="988"/>
      <c r="D49" s="578" t="s">
        <v>247</v>
      </c>
      <c r="E49" s="1049">
        <v>30</v>
      </c>
      <c r="F49" s="1049">
        <v>15</v>
      </c>
      <c r="G49" s="1049">
        <v>28</v>
      </c>
      <c r="H49" s="1049">
        <v>26</v>
      </c>
      <c r="I49" s="1049">
        <v>27</v>
      </c>
      <c r="J49" s="1049">
        <v>27</v>
      </c>
      <c r="K49" s="1049">
        <v>22</v>
      </c>
      <c r="L49" s="1049">
        <v>25</v>
      </c>
      <c r="M49" s="1049">
        <v>22</v>
      </c>
      <c r="N49" s="1049">
        <v>9</v>
      </c>
      <c r="O49" s="1049">
        <v>18</v>
      </c>
      <c r="P49" s="1049">
        <v>23</v>
      </c>
      <c r="Q49" s="1049">
        <v>20</v>
      </c>
      <c r="R49" s="527"/>
      <c r="S49" s="466"/>
      <c r="T49" s="998"/>
      <c r="U49" s="1021"/>
      <c r="V49" s="998"/>
      <c r="W49" s="998"/>
    </row>
    <row r="50" spans="1:23" s="490" customFormat="1" ht="10.5" customHeight="1">
      <c r="A50" s="487"/>
      <c r="B50" s="488"/>
      <c r="C50" s="988"/>
      <c r="D50" s="578" t="s">
        <v>248</v>
      </c>
      <c r="E50" s="1049">
        <v>80</v>
      </c>
      <c r="F50" s="1049">
        <v>46</v>
      </c>
      <c r="G50" s="1049">
        <v>73</v>
      </c>
      <c r="H50" s="1049">
        <v>65</v>
      </c>
      <c r="I50" s="1049">
        <v>64</v>
      </c>
      <c r="J50" s="1049">
        <v>97</v>
      </c>
      <c r="K50" s="1049">
        <v>87</v>
      </c>
      <c r="L50" s="1049">
        <v>64</v>
      </c>
      <c r="M50" s="1049">
        <v>55</v>
      </c>
      <c r="N50" s="1049">
        <v>40</v>
      </c>
      <c r="O50" s="1049">
        <v>49</v>
      </c>
      <c r="P50" s="1049">
        <v>80</v>
      </c>
      <c r="Q50" s="1049">
        <v>53</v>
      </c>
      <c r="R50" s="527"/>
      <c r="S50" s="466"/>
      <c r="T50" s="998"/>
      <c r="U50" s="1021"/>
      <c r="V50" s="998"/>
      <c r="W50" s="998"/>
    </row>
    <row r="51" spans="1:23" s="490" customFormat="1" ht="10.5" customHeight="1">
      <c r="A51" s="487"/>
      <c r="B51" s="488"/>
      <c r="C51" s="988"/>
      <c r="D51" s="578" t="s">
        <v>250</v>
      </c>
      <c r="E51" s="1049" t="s">
        <v>414</v>
      </c>
      <c r="F51" s="1049" t="s">
        <v>414</v>
      </c>
      <c r="G51" s="1049">
        <v>1</v>
      </c>
      <c r="H51" s="1049" t="s">
        <v>9</v>
      </c>
      <c r="I51" s="1049" t="s">
        <v>9</v>
      </c>
      <c r="J51" s="1049" t="s">
        <v>9</v>
      </c>
      <c r="K51" s="1049">
        <v>1</v>
      </c>
      <c r="L51" s="1049" t="s">
        <v>9</v>
      </c>
      <c r="M51" s="1049">
        <v>1</v>
      </c>
      <c r="N51" s="1049">
        <v>1</v>
      </c>
      <c r="O51" s="1049" t="s">
        <v>9</v>
      </c>
      <c r="P51" s="1049" t="s">
        <v>9</v>
      </c>
      <c r="Q51" s="1049" t="s">
        <v>9</v>
      </c>
      <c r="R51" s="527"/>
      <c r="S51" s="466"/>
      <c r="T51" s="998"/>
      <c r="U51" s="1021"/>
      <c r="V51" s="998"/>
      <c r="W51" s="998"/>
    </row>
    <row r="52" spans="1:23" s="490" customFormat="1" ht="10.5" customHeight="1">
      <c r="A52" s="487"/>
      <c r="B52" s="488"/>
      <c r="C52" s="988"/>
      <c r="D52" s="578" t="s">
        <v>249</v>
      </c>
      <c r="E52" s="1050">
        <v>28</v>
      </c>
      <c r="F52" s="1050">
        <v>6</v>
      </c>
      <c r="G52" s="1050">
        <v>24</v>
      </c>
      <c r="H52" s="1050">
        <v>14</v>
      </c>
      <c r="I52" s="1050">
        <v>17</v>
      </c>
      <c r="J52" s="1050">
        <v>8</v>
      </c>
      <c r="K52" s="1050">
        <v>7</v>
      </c>
      <c r="L52" s="1050">
        <v>4</v>
      </c>
      <c r="M52" s="1050">
        <v>12</v>
      </c>
      <c r="N52" s="1050">
        <v>8</v>
      </c>
      <c r="O52" s="1050">
        <v>3</v>
      </c>
      <c r="P52" s="1050">
        <v>9</v>
      </c>
      <c r="Q52" s="1050">
        <v>7</v>
      </c>
      <c r="R52" s="527"/>
      <c r="S52" s="466"/>
      <c r="T52" s="998"/>
      <c r="U52" s="1021"/>
      <c r="V52" s="998"/>
      <c r="W52" s="998"/>
    </row>
    <row r="53" spans="1:23" s="995" customFormat="1" ht="11.25" customHeight="1">
      <c r="A53" s="991"/>
      <c r="B53" s="992"/>
      <c r="C53" s="1556" t="s">
        <v>416</v>
      </c>
      <c r="D53" s="1556"/>
      <c r="E53" s="996">
        <v>151</v>
      </c>
      <c r="F53" s="996">
        <v>41</v>
      </c>
      <c r="G53" s="996">
        <v>57</v>
      </c>
      <c r="H53" s="996">
        <v>138</v>
      </c>
      <c r="I53" s="996">
        <v>75</v>
      </c>
      <c r="J53" s="996">
        <v>137</v>
      </c>
      <c r="K53" s="996">
        <v>102</v>
      </c>
      <c r="L53" s="996">
        <v>118</v>
      </c>
      <c r="M53" s="996">
        <v>17</v>
      </c>
      <c r="N53" s="996">
        <v>13</v>
      </c>
      <c r="O53" s="996">
        <v>9</v>
      </c>
      <c r="P53" s="996">
        <v>13</v>
      </c>
      <c r="Q53" s="996">
        <v>37</v>
      </c>
      <c r="R53" s="993"/>
      <c r="S53" s="994"/>
      <c r="T53" s="998"/>
      <c r="U53" s="1021"/>
      <c r="V53" s="998"/>
      <c r="W53" s="998"/>
    </row>
    <row r="54" spans="1:23" s="490" customFormat="1" ht="10.5" customHeight="1">
      <c r="A54" s="487"/>
      <c r="B54" s="488"/>
      <c r="C54" s="988"/>
      <c r="D54" s="578" t="s">
        <v>251</v>
      </c>
      <c r="E54" s="1050" t="s">
        <v>9</v>
      </c>
      <c r="F54" s="1050">
        <v>1</v>
      </c>
      <c r="G54" s="1050">
        <v>1</v>
      </c>
      <c r="H54" s="1050">
        <v>1</v>
      </c>
      <c r="I54" s="1050">
        <v>1</v>
      </c>
      <c r="J54" s="1050" t="s">
        <v>9</v>
      </c>
      <c r="K54" s="1050">
        <v>1</v>
      </c>
      <c r="L54" s="1050">
        <v>2</v>
      </c>
      <c r="M54" s="1050" t="s">
        <v>9</v>
      </c>
      <c r="N54" s="1050">
        <v>1</v>
      </c>
      <c r="O54" s="1050" t="s">
        <v>9</v>
      </c>
      <c r="P54" s="1050" t="s">
        <v>9</v>
      </c>
      <c r="Q54" s="1050">
        <v>1</v>
      </c>
      <c r="R54" s="527"/>
      <c r="S54" s="466"/>
      <c r="T54" s="998"/>
      <c r="U54" s="1021"/>
      <c r="V54" s="998"/>
      <c r="W54" s="998"/>
    </row>
    <row r="55" spans="1:23" s="490" customFormat="1" ht="10.5" customHeight="1">
      <c r="A55" s="487"/>
      <c r="B55" s="488"/>
      <c r="C55" s="988"/>
      <c r="D55" s="578" t="s">
        <v>252</v>
      </c>
      <c r="E55" s="1050">
        <v>151</v>
      </c>
      <c r="F55" s="1050">
        <v>40</v>
      </c>
      <c r="G55" s="1050">
        <v>56</v>
      </c>
      <c r="H55" s="1050">
        <v>137</v>
      </c>
      <c r="I55" s="1050">
        <v>74</v>
      </c>
      <c r="J55" s="1050">
        <v>137</v>
      </c>
      <c r="K55" s="1050">
        <v>101</v>
      </c>
      <c r="L55" s="1050">
        <v>116</v>
      </c>
      <c r="M55" s="1050">
        <v>17</v>
      </c>
      <c r="N55" s="1050">
        <v>12</v>
      </c>
      <c r="O55" s="1050">
        <v>9</v>
      </c>
      <c r="P55" s="1050">
        <v>13</v>
      </c>
      <c r="Q55" s="1050">
        <v>36</v>
      </c>
      <c r="R55" s="527"/>
      <c r="S55" s="466"/>
      <c r="T55" s="998"/>
      <c r="U55" s="1021"/>
      <c r="V55" s="998"/>
      <c r="W55" s="998"/>
    </row>
    <row r="56" spans="1:23" s="794" customFormat="1" ht="13.5" customHeight="1">
      <c r="A56" s="790"/>
      <c r="B56" s="770"/>
      <c r="C56" s="501" t="s">
        <v>440</v>
      </c>
      <c r="D56" s="791"/>
      <c r="E56" s="472"/>
      <c r="F56" s="472"/>
      <c r="G56" s="502"/>
      <c r="H56" s="502"/>
      <c r="I56" s="792"/>
      <c r="J56" s="472"/>
      <c r="K56" s="472"/>
      <c r="L56" s="472"/>
      <c r="M56" s="472"/>
      <c r="N56" s="472"/>
      <c r="O56" s="472"/>
      <c r="P56" s="472" t="s">
        <v>105</v>
      </c>
      <c r="Q56" s="472"/>
      <c r="R56" s="793"/>
      <c r="S56" s="502"/>
      <c r="T56" s="998"/>
      <c r="U56" s="1021"/>
      <c r="V56" s="998"/>
      <c r="W56" s="998"/>
    </row>
    <row r="57" spans="1:23" s="457" customFormat="1" ht="14.25" customHeight="1" thickBot="1">
      <c r="A57" s="492"/>
      <c r="B57" s="503"/>
      <c r="C57" s="985"/>
      <c r="D57" s="504"/>
      <c r="E57" s="506"/>
      <c r="F57" s="506"/>
      <c r="G57" s="506"/>
      <c r="H57" s="506"/>
      <c r="I57" s="506"/>
      <c r="J57" s="506"/>
      <c r="K57" s="506"/>
      <c r="L57" s="506"/>
      <c r="M57" s="506"/>
      <c r="N57" s="506"/>
      <c r="O57" s="506"/>
      <c r="P57" s="506"/>
      <c r="Q57" s="473" t="s">
        <v>73</v>
      </c>
      <c r="R57" s="507"/>
      <c r="S57" s="508"/>
      <c r="T57" s="998"/>
      <c r="U57" s="1021"/>
      <c r="V57" s="998"/>
      <c r="W57" s="998"/>
    </row>
    <row r="58" spans="1:23" ht="13.5" customHeight="1" thickBot="1">
      <c r="A58" s="407"/>
      <c r="B58" s="503"/>
      <c r="C58" s="1553" t="s">
        <v>301</v>
      </c>
      <c r="D58" s="1554"/>
      <c r="E58" s="1554"/>
      <c r="F58" s="1554"/>
      <c r="G58" s="1554"/>
      <c r="H58" s="1554"/>
      <c r="I58" s="1554"/>
      <c r="J58" s="1554"/>
      <c r="K58" s="1554"/>
      <c r="L58" s="1554"/>
      <c r="M58" s="1554"/>
      <c r="N58" s="1554"/>
      <c r="O58" s="1554"/>
      <c r="P58" s="1554"/>
      <c r="Q58" s="1555"/>
      <c r="R58" s="473"/>
      <c r="S58" s="459"/>
      <c r="T58" s="998"/>
      <c r="U58" s="1021"/>
      <c r="V58" s="998"/>
      <c r="W58" s="998"/>
    </row>
    <row r="59" spans="1:23" ht="3.75" customHeight="1">
      <c r="A59" s="407"/>
      <c r="B59" s="503"/>
      <c r="C59" s="1550" t="s">
        <v>69</v>
      </c>
      <c r="D59" s="1550"/>
      <c r="F59" s="1005"/>
      <c r="G59" s="1005"/>
      <c r="H59" s="1005"/>
      <c r="I59" s="1005"/>
      <c r="J59" s="1005"/>
      <c r="K59" s="1005"/>
      <c r="L59" s="1005"/>
      <c r="M59" s="510"/>
      <c r="N59" s="510"/>
      <c r="O59" s="510"/>
      <c r="P59" s="510"/>
      <c r="Q59" s="510"/>
      <c r="R59" s="507"/>
      <c r="S59" s="459"/>
      <c r="T59" s="998"/>
      <c r="U59" s="1021"/>
      <c r="V59" s="998"/>
      <c r="W59" s="998"/>
    </row>
    <row r="60" spans="1:23" ht="11.25" customHeight="1">
      <c r="A60" s="407"/>
      <c r="B60" s="470"/>
      <c r="C60" s="1551"/>
      <c r="D60" s="1551"/>
      <c r="E60" s="1343">
        <v>2015</v>
      </c>
      <c r="F60" s="1543">
        <v>2016</v>
      </c>
      <c r="G60" s="1544"/>
      <c r="H60" s="1544"/>
      <c r="I60" s="1544"/>
      <c r="J60" s="1544"/>
      <c r="K60" s="1544"/>
      <c r="L60" s="1544"/>
      <c r="M60" s="1544"/>
      <c r="N60" s="1544"/>
      <c r="O60" s="1544"/>
      <c r="P60" s="1544"/>
      <c r="Q60" s="1544"/>
      <c r="R60" s="459"/>
      <c r="S60" s="459"/>
      <c r="T60" s="1053"/>
      <c r="U60" s="1021"/>
      <c r="V60" s="998"/>
      <c r="W60" s="998"/>
    </row>
    <row r="61" spans="1:23" ht="12.75" customHeight="1">
      <c r="A61" s="407"/>
      <c r="B61" s="470"/>
      <c r="C61" s="422"/>
      <c r="D61" s="422"/>
      <c r="E61" s="824" t="s">
        <v>94</v>
      </c>
      <c r="F61" s="1068" t="s">
        <v>93</v>
      </c>
      <c r="G61" s="1068" t="s">
        <v>104</v>
      </c>
      <c r="H61" s="1068" t="s">
        <v>103</v>
      </c>
      <c r="I61" s="1068" t="s">
        <v>102</v>
      </c>
      <c r="J61" s="1068" t="s">
        <v>101</v>
      </c>
      <c r="K61" s="1068" t="s">
        <v>100</v>
      </c>
      <c r="L61" s="1068" t="s">
        <v>99</v>
      </c>
      <c r="M61" s="1068" t="s">
        <v>98</v>
      </c>
      <c r="N61" s="1068" t="s">
        <v>97</v>
      </c>
      <c r="O61" s="1068" t="s">
        <v>96</v>
      </c>
      <c r="P61" s="1068" t="s">
        <v>95</v>
      </c>
      <c r="Q61" s="1068" t="s">
        <v>94</v>
      </c>
      <c r="R61" s="507"/>
      <c r="S61" s="459"/>
      <c r="T61" s="1053"/>
      <c r="U61" s="1021"/>
      <c r="V61" s="998"/>
      <c r="W61" s="998"/>
    </row>
    <row r="62" spans="1:23" ht="10.5" customHeight="1">
      <c r="A62" s="407"/>
      <c r="B62" s="503"/>
      <c r="C62" s="1552" t="s">
        <v>92</v>
      </c>
      <c r="D62" s="1552"/>
      <c r="E62" s="1067"/>
      <c r="F62" s="1067"/>
      <c r="G62" s="1051"/>
      <c r="H62" s="1051"/>
      <c r="I62" s="1051"/>
      <c r="J62" s="1051"/>
      <c r="K62" s="1051"/>
      <c r="L62" s="1051"/>
      <c r="M62" s="1051"/>
      <c r="N62" s="1051"/>
      <c r="O62" s="1051"/>
      <c r="P62" s="1051"/>
      <c r="Q62" s="1051"/>
      <c r="R62" s="507"/>
      <c r="S62" s="459"/>
      <c r="T62" s="1053"/>
      <c r="U62" s="1021"/>
      <c r="V62" s="998"/>
      <c r="W62" s="998"/>
    </row>
    <row r="63" spans="1:23" s="515" customFormat="1" ht="9.75" customHeight="1">
      <c r="A63" s="512"/>
      <c r="B63" s="513"/>
      <c r="C63" s="514" t="s">
        <v>91</v>
      </c>
      <c r="D63" s="433"/>
      <c r="E63" s="1052">
        <v>-0.26</v>
      </c>
      <c r="F63" s="1052">
        <v>-1.04</v>
      </c>
      <c r="G63" s="1052">
        <v>-0.45</v>
      </c>
      <c r="H63" s="1052">
        <v>1.94</v>
      </c>
      <c r="I63" s="1052">
        <v>0.35</v>
      </c>
      <c r="J63" s="1052">
        <v>0.28000000000000003</v>
      </c>
      <c r="K63" s="1052">
        <v>0.13</v>
      </c>
      <c r="L63" s="1052">
        <v>-0.66</v>
      </c>
      <c r="M63" s="1052">
        <v>-0.22</v>
      </c>
      <c r="N63" s="1052">
        <v>0.69</v>
      </c>
      <c r="O63" s="1052">
        <v>0.34</v>
      </c>
      <c r="P63" s="1052">
        <v>-0.5</v>
      </c>
      <c r="Q63" s="1052">
        <v>0.04</v>
      </c>
      <c r="R63" s="447"/>
      <c r="S63" s="447"/>
      <c r="T63" s="998"/>
      <c r="U63" s="1021"/>
      <c r="V63" s="998"/>
      <c r="W63" s="998"/>
    </row>
    <row r="64" spans="1:23" s="515" customFormat="1" ht="9.75" customHeight="1">
      <c r="A64" s="512"/>
      <c r="B64" s="513"/>
      <c r="C64" s="514" t="s">
        <v>90</v>
      </c>
      <c r="D64" s="433"/>
      <c r="E64" s="1052">
        <v>0.4</v>
      </c>
      <c r="F64" s="1052">
        <v>0.78</v>
      </c>
      <c r="G64" s="1052">
        <v>0.4</v>
      </c>
      <c r="H64" s="1052">
        <v>0.45</v>
      </c>
      <c r="I64" s="1052">
        <v>0.48</v>
      </c>
      <c r="J64" s="1052">
        <v>0.33</v>
      </c>
      <c r="K64" s="1052">
        <v>0.55000000000000004</v>
      </c>
      <c r="L64" s="1052">
        <v>0.61</v>
      </c>
      <c r="M64" s="1052">
        <v>0.72</v>
      </c>
      <c r="N64" s="1052">
        <v>0.63</v>
      </c>
      <c r="O64" s="1052">
        <v>0.88</v>
      </c>
      <c r="P64" s="1052">
        <v>0.57999999999999996</v>
      </c>
      <c r="Q64" s="1052">
        <v>0.88</v>
      </c>
      <c r="R64" s="447"/>
      <c r="S64" s="447"/>
      <c r="T64" s="998"/>
      <c r="U64" s="1021"/>
      <c r="V64" s="998"/>
      <c r="W64" s="998"/>
    </row>
    <row r="65" spans="1:23" s="515" customFormat="1" ht="11.25" customHeight="1">
      <c r="A65" s="512"/>
      <c r="B65" s="513"/>
      <c r="C65" s="514" t="s">
        <v>260</v>
      </c>
      <c r="D65" s="433"/>
      <c r="E65" s="1052">
        <v>0.49</v>
      </c>
      <c r="F65" s="1052">
        <v>0.59</v>
      </c>
      <c r="G65" s="1052">
        <v>0.64</v>
      </c>
      <c r="H65" s="1052">
        <v>0.65</v>
      </c>
      <c r="I65" s="1052">
        <v>0.65</v>
      </c>
      <c r="J65" s="1052">
        <v>0.6</v>
      </c>
      <c r="K65" s="1052">
        <v>0.57999999999999996</v>
      </c>
      <c r="L65" s="1052">
        <v>0.56999999999999995</v>
      </c>
      <c r="M65" s="1052">
        <v>0.56999999999999995</v>
      </c>
      <c r="N65" s="1052">
        <v>0.55000000000000004</v>
      </c>
      <c r="O65" s="1052">
        <v>0.56999999999999995</v>
      </c>
      <c r="P65" s="1052">
        <v>0.56999999999999995</v>
      </c>
      <c r="Q65" s="1052">
        <v>0.61</v>
      </c>
      <c r="R65" s="447"/>
      <c r="S65" s="447"/>
      <c r="T65" s="998"/>
      <c r="U65" s="1021"/>
      <c r="V65" s="998"/>
      <c r="W65" s="998"/>
    </row>
    <row r="66" spans="1:23" ht="11.25" customHeight="1">
      <c r="A66" s="407"/>
      <c r="B66" s="503"/>
      <c r="C66" s="980" t="s">
        <v>89</v>
      </c>
      <c r="D66" s="511"/>
      <c r="E66" s="516"/>
      <c r="F66" s="181"/>
      <c r="G66" s="564"/>
      <c r="H66" s="564"/>
      <c r="I66" s="564"/>
      <c r="J66" s="85"/>
      <c r="K66" s="516"/>
      <c r="L66" s="564"/>
      <c r="M66" s="564"/>
      <c r="N66" s="564"/>
      <c r="O66" s="564"/>
      <c r="P66" s="564"/>
      <c r="Q66" s="517"/>
      <c r="R66" s="507"/>
      <c r="S66" s="459"/>
      <c r="T66" s="998"/>
      <c r="U66" s="1021"/>
      <c r="V66" s="998"/>
      <c r="W66" s="998"/>
    </row>
    <row r="67" spans="1:23" ht="9.75" customHeight="1">
      <c r="A67" s="407"/>
      <c r="B67" s="518"/>
      <c r="C67" s="468"/>
      <c r="D67" s="768" t="s">
        <v>626</v>
      </c>
      <c r="E67" s="606"/>
      <c r="F67" s="608"/>
      <c r="G67" s="80"/>
      <c r="H67" s="80"/>
      <c r="I67" s="80"/>
      <c r="J67" s="609">
        <v>16.645243413909718</v>
      </c>
      <c r="K67" s="516"/>
      <c r="L67" s="564"/>
      <c r="M67" s="564"/>
      <c r="N67" s="564"/>
      <c r="O67" s="564"/>
      <c r="P67" s="564"/>
      <c r="Q67" s="989">
        <f>+J67</f>
        <v>16.645243413909718</v>
      </c>
      <c r="R67" s="507"/>
      <c r="S67" s="459"/>
      <c r="T67" s="998"/>
      <c r="U67" s="1021"/>
      <c r="V67" s="998"/>
      <c r="W67" s="998"/>
    </row>
    <row r="68" spans="1:23" ht="9.75" customHeight="1">
      <c r="A68" s="407"/>
      <c r="B68" s="519"/>
      <c r="C68" s="433"/>
      <c r="D68" s="610" t="s">
        <v>627</v>
      </c>
      <c r="E68" s="611"/>
      <c r="F68" s="611"/>
      <c r="G68" s="611"/>
      <c r="H68" s="611"/>
      <c r="I68" s="611"/>
      <c r="J68" s="609">
        <v>15.242863370365001</v>
      </c>
      <c r="K68" s="516"/>
      <c r="L68" s="200"/>
      <c r="M68" s="564"/>
      <c r="N68" s="564"/>
      <c r="O68" s="564"/>
      <c r="P68" s="564"/>
      <c r="Q68" s="989">
        <f t="shared" ref="Q68:Q71" si="1">+J68</f>
        <v>15.242863370365001</v>
      </c>
      <c r="R68" s="520"/>
      <c r="S68" s="520"/>
    </row>
    <row r="69" spans="1:23" ht="9.75" customHeight="1">
      <c r="A69" s="407"/>
      <c r="B69" s="519"/>
      <c r="C69" s="433"/>
      <c r="D69" s="610" t="s">
        <v>628</v>
      </c>
      <c r="E69" s="606"/>
      <c r="F69" s="182"/>
      <c r="G69" s="182"/>
      <c r="H69" s="80"/>
      <c r="I69" s="183"/>
      <c r="J69" s="609">
        <v>3.8361500121721459</v>
      </c>
      <c r="K69" s="516"/>
      <c r="L69" s="200"/>
      <c r="M69" s="564"/>
      <c r="N69" s="564"/>
      <c r="O69" s="564"/>
      <c r="P69" s="564"/>
      <c r="Q69" s="989">
        <f t="shared" si="1"/>
        <v>3.8361500121721459</v>
      </c>
      <c r="R69" s="521"/>
      <c r="S69" s="459"/>
    </row>
    <row r="70" spans="1:23" ht="9.75" customHeight="1">
      <c r="A70" s="407"/>
      <c r="B70" s="519"/>
      <c r="C70" s="433"/>
      <c r="D70" s="610" t="s">
        <v>629</v>
      </c>
      <c r="E70" s="612"/>
      <c r="F70" s="610"/>
      <c r="G70" s="610"/>
      <c r="H70" s="610"/>
      <c r="I70" s="610"/>
      <c r="J70" s="609">
        <v>3.3180150933850516</v>
      </c>
      <c r="K70" s="516"/>
      <c r="L70" s="200"/>
      <c r="M70" s="564"/>
      <c r="N70" s="564"/>
      <c r="O70" s="564"/>
      <c r="P70" s="564"/>
      <c r="Q70" s="989">
        <f t="shared" si="1"/>
        <v>3.3180150933850516</v>
      </c>
      <c r="R70" s="521"/>
      <c r="S70" s="459"/>
    </row>
    <row r="71" spans="1:23" ht="9.75" customHeight="1">
      <c r="A71" s="407"/>
      <c r="B71" s="519"/>
      <c r="C71" s="433"/>
      <c r="D71" s="613" t="s">
        <v>630</v>
      </c>
      <c r="E71" s="614"/>
      <c r="F71" s="614"/>
      <c r="G71" s="614"/>
      <c r="H71" s="614"/>
      <c r="I71" s="614"/>
      <c r="J71" s="609">
        <v>2.8816933878235362</v>
      </c>
      <c r="K71" s="516"/>
      <c r="L71" s="200"/>
      <c r="M71" s="564"/>
      <c r="N71" s="564"/>
      <c r="O71" s="564"/>
      <c r="P71" s="564"/>
      <c r="Q71" s="989">
        <f t="shared" si="1"/>
        <v>2.8816933878235362</v>
      </c>
      <c r="R71" s="521"/>
      <c r="S71" s="459"/>
    </row>
    <row r="72" spans="1:23" ht="9.75" customHeight="1">
      <c r="A72" s="407"/>
      <c r="B72" s="519"/>
      <c r="C72" s="433"/>
      <c r="D72" s="610" t="s">
        <v>631</v>
      </c>
      <c r="E72" s="182"/>
      <c r="F72" s="182"/>
      <c r="G72" s="182"/>
      <c r="H72" s="80"/>
      <c r="I72" s="183"/>
      <c r="J72" s="517">
        <v>-3.678684124623699</v>
      </c>
      <c r="K72" s="516"/>
      <c r="L72" s="200"/>
      <c r="M72" s="564"/>
      <c r="N72" s="564"/>
      <c r="O72" s="564"/>
      <c r="P72" s="564"/>
      <c r="Q72" s="516"/>
      <c r="R72" s="521"/>
      <c r="S72" s="459"/>
    </row>
    <row r="73" spans="1:23" ht="9.75" customHeight="1">
      <c r="A73" s="407"/>
      <c r="B73" s="519"/>
      <c r="C73" s="433"/>
      <c r="D73" s="610" t="s">
        <v>632</v>
      </c>
      <c r="E73" s="607"/>
      <c r="F73" s="183"/>
      <c r="G73" s="183"/>
      <c r="H73" s="80"/>
      <c r="I73" s="183"/>
      <c r="J73" s="517">
        <v>-2.9555348649940694</v>
      </c>
      <c r="K73" s="516"/>
      <c r="L73" s="200"/>
      <c r="M73" s="564"/>
      <c r="N73" s="564"/>
      <c r="O73" s="564"/>
      <c r="P73" s="564"/>
      <c r="Q73" s="615"/>
      <c r="R73" s="521"/>
      <c r="S73" s="459"/>
    </row>
    <row r="74" spans="1:23" ht="9.75" customHeight="1">
      <c r="A74" s="407"/>
      <c r="B74" s="519"/>
      <c r="C74" s="433"/>
      <c r="D74" s="610" t="s">
        <v>633</v>
      </c>
      <c r="E74" s="607"/>
      <c r="F74" s="183"/>
      <c r="G74" s="183"/>
      <c r="H74" s="80"/>
      <c r="I74" s="183"/>
      <c r="J74" s="517">
        <v>-2.6883092387746776</v>
      </c>
      <c r="K74" s="516"/>
      <c r="L74" s="200"/>
      <c r="M74" s="564"/>
      <c r="N74" s="564"/>
      <c r="O74" s="564"/>
      <c r="P74" s="564"/>
      <c r="Q74" s="615"/>
      <c r="R74" s="521"/>
      <c r="S74" s="459"/>
    </row>
    <row r="75" spans="1:23" ht="9.75" customHeight="1">
      <c r="A75" s="407"/>
      <c r="B75" s="519"/>
      <c r="C75" s="433"/>
      <c r="D75" s="610" t="s">
        <v>634</v>
      </c>
      <c r="E75" s="607"/>
      <c r="F75" s="183"/>
      <c r="G75" s="183"/>
      <c r="H75" s="80"/>
      <c r="I75" s="183"/>
      <c r="J75" s="517">
        <v>-2.5701311806256233</v>
      </c>
      <c r="K75" s="516"/>
      <c r="L75" s="200"/>
      <c r="M75" s="564"/>
      <c r="N75" s="564"/>
      <c r="O75" s="564"/>
      <c r="P75" s="564"/>
      <c r="Q75" s="615"/>
      <c r="R75" s="521"/>
      <c r="S75" s="459"/>
    </row>
    <row r="76" spans="1:23" ht="9.75" customHeight="1">
      <c r="A76" s="407"/>
      <c r="B76" s="519"/>
      <c r="C76" s="433"/>
      <c r="D76" s="610" t="s">
        <v>635</v>
      </c>
      <c r="E76" s="607"/>
      <c r="F76" s="182"/>
      <c r="G76" s="182"/>
      <c r="H76" s="80"/>
      <c r="I76" s="183"/>
      <c r="J76" s="517">
        <v>-2.26463746181228</v>
      </c>
      <c r="K76" s="516"/>
      <c r="L76" s="200"/>
      <c r="M76" s="564"/>
      <c r="N76" s="564"/>
      <c r="O76" s="564"/>
      <c r="P76" s="564"/>
      <c r="Q76" s="516"/>
      <c r="R76" s="521"/>
      <c r="S76" s="459"/>
    </row>
    <row r="77" spans="1:23" ht="0.75" customHeight="1">
      <c r="A77" s="407"/>
      <c r="B77" s="519"/>
      <c r="C77" s="433"/>
      <c r="D77" s="522"/>
      <c r="E77" s="516"/>
      <c r="F77" s="182"/>
      <c r="G77" s="182"/>
      <c r="H77" s="80"/>
      <c r="I77" s="183"/>
      <c r="J77" s="517"/>
      <c r="K77" s="516"/>
      <c r="L77" s="200"/>
      <c r="M77" s="564"/>
      <c r="N77" s="564"/>
      <c r="O77" s="564"/>
      <c r="P77" s="564"/>
      <c r="Q77" s="516"/>
      <c r="R77" s="521"/>
      <c r="S77" s="459"/>
    </row>
    <row r="78" spans="1:23" ht="13.5" customHeight="1">
      <c r="A78" s="407"/>
      <c r="B78" s="523"/>
      <c r="C78" s="505" t="s">
        <v>241</v>
      </c>
      <c r="D78" s="522"/>
      <c r="E78" s="505"/>
      <c r="F78" s="505"/>
      <c r="G78" s="524" t="s">
        <v>88</v>
      </c>
      <c r="H78" s="505"/>
      <c r="I78" s="505"/>
      <c r="J78" s="505"/>
      <c r="K78" s="505"/>
      <c r="L78" s="505"/>
      <c r="M78" s="505"/>
      <c r="N78" s="505"/>
      <c r="O78" s="184"/>
      <c r="P78" s="184"/>
      <c r="Q78" s="184"/>
      <c r="R78" s="507"/>
      <c r="S78" s="459"/>
    </row>
    <row r="79" spans="1:23" ht="3" customHeight="1">
      <c r="A79" s="407"/>
      <c r="B79" s="523"/>
      <c r="C79" s="505"/>
      <c r="D79" s="522"/>
      <c r="E79" s="505"/>
      <c r="F79" s="505"/>
      <c r="G79" s="524"/>
      <c r="H79" s="505"/>
      <c r="I79" s="505"/>
      <c r="J79" s="505"/>
      <c r="K79" s="505"/>
      <c r="L79" s="505"/>
      <c r="M79" s="505"/>
      <c r="N79" s="505"/>
      <c r="O79" s="184"/>
      <c r="P79" s="184"/>
      <c r="Q79" s="184"/>
      <c r="R79" s="507"/>
      <c r="S79" s="459"/>
    </row>
    <row r="80" spans="1:23" s="132" customFormat="1" ht="13.5" customHeight="1">
      <c r="A80" s="131"/>
      <c r="B80" s="244">
        <v>16</v>
      </c>
      <c r="C80" s="1510">
        <v>42736</v>
      </c>
      <c r="D80" s="1510"/>
      <c r="E80" s="1510"/>
      <c r="F80" s="133"/>
      <c r="G80" s="133"/>
      <c r="H80" s="133"/>
      <c r="I80" s="133"/>
      <c r="J80" s="133"/>
      <c r="K80" s="133"/>
      <c r="L80" s="133"/>
      <c r="M80" s="133"/>
      <c r="N80" s="133"/>
      <c r="P80" s="131"/>
      <c r="R80" s="137"/>
      <c r="U80" s="1022"/>
    </row>
  </sheetData>
  <mergeCells count="43">
    <mergeCell ref="C30:D30"/>
    <mergeCell ref="C36:D36"/>
    <mergeCell ref="C37:D37"/>
    <mergeCell ref="C20:D20"/>
    <mergeCell ref="C33:D33"/>
    <mergeCell ref="C31:D31"/>
    <mergeCell ref="C34:D34"/>
    <mergeCell ref="C35:D35"/>
    <mergeCell ref="C21:D21"/>
    <mergeCell ref="C22:D22"/>
    <mergeCell ref="C23:D23"/>
    <mergeCell ref="C29:D29"/>
    <mergeCell ref="C24:D24"/>
    <mergeCell ref="C25:D25"/>
    <mergeCell ref="C26:D26"/>
    <mergeCell ref="C27:D27"/>
    <mergeCell ref="C28:D28"/>
    <mergeCell ref="C32:D32"/>
    <mergeCell ref="C1:F1"/>
    <mergeCell ref="C4:Q4"/>
    <mergeCell ref="C6:Q6"/>
    <mergeCell ref="C7:D8"/>
    <mergeCell ref="G7:I7"/>
    <mergeCell ref="J7:L7"/>
    <mergeCell ref="M7:O7"/>
    <mergeCell ref="P7:Q7"/>
    <mergeCell ref="J1:P1"/>
    <mergeCell ref="F60:Q60"/>
    <mergeCell ref="F8:Q8"/>
    <mergeCell ref="C80:E80"/>
    <mergeCell ref="C38:D38"/>
    <mergeCell ref="C39:D39"/>
    <mergeCell ref="C40:D40"/>
    <mergeCell ref="C41:D41"/>
    <mergeCell ref="C42:Q42"/>
    <mergeCell ref="C59:D60"/>
    <mergeCell ref="C62:D62"/>
    <mergeCell ref="C58:Q58"/>
    <mergeCell ref="C53:D53"/>
    <mergeCell ref="C43:Q43"/>
    <mergeCell ref="C47:D47"/>
    <mergeCell ref="C46:D46"/>
    <mergeCell ref="C10:D10"/>
  </mergeCells>
  <conditionalFormatting sqref="E45:Q45 E61:Q61 E9:Q9">
    <cfRule type="cellIs" dxfId="12"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sheetPr>
  <dimension ref="A1:W71"/>
  <sheetViews>
    <sheetView workbookViewId="0"/>
  </sheetViews>
  <sheetFormatPr defaultRowHeight="12.75"/>
  <cols>
    <col min="1" max="1" width="1" style="132" customWidth="1"/>
    <col min="2" max="2" width="2.5703125" style="453" customWidth="1"/>
    <col min="3" max="3" width="0.42578125" style="132" customWidth="1"/>
    <col min="4" max="4" width="35.42578125" style="132" customWidth="1"/>
    <col min="5" max="5" width="6.85546875" style="132" customWidth="1"/>
    <col min="6" max="6" width="8.28515625" style="132" customWidth="1"/>
    <col min="7" max="7" width="8.5703125" style="132" customWidth="1"/>
    <col min="8" max="8" width="6.7109375" style="132" customWidth="1"/>
    <col min="9" max="9" width="6.28515625" style="132" customWidth="1"/>
    <col min="10" max="10" width="8.28515625" style="132" customWidth="1"/>
    <col min="11" max="11" width="8.5703125" style="132" customWidth="1"/>
    <col min="12" max="12" width="6.7109375" style="132" customWidth="1"/>
    <col min="13" max="13" width="2.5703125" style="1001" customWidth="1"/>
    <col min="14" max="16384" width="9.140625" style="132"/>
  </cols>
  <sheetData>
    <row r="1" spans="1:23">
      <c r="A1" s="131"/>
      <c r="B1" s="1571" t="s">
        <v>426</v>
      </c>
      <c r="C1" s="1571"/>
      <c r="D1" s="1571"/>
      <c r="E1" s="454"/>
      <c r="F1" s="454"/>
      <c r="G1" s="454"/>
      <c r="H1" s="454"/>
      <c r="I1" s="454"/>
      <c r="J1" s="454"/>
      <c r="K1" s="454"/>
      <c r="L1" s="454"/>
      <c r="M1" s="454"/>
    </row>
    <row r="2" spans="1:23">
      <c r="A2" s="131"/>
      <c r="B2" s="1572"/>
      <c r="C2" s="1572"/>
      <c r="D2" s="1572"/>
      <c r="E2" s="1367"/>
      <c r="F2" s="1367"/>
      <c r="G2" s="1367"/>
      <c r="H2" s="1367"/>
      <c r="I2" s="1367"/>
      <c r="J2" s="1367"/>
      <c r="K2" s="1639"/>
      <c r="L2" s="1639"/>
      <c r="M2" s="455"/>
    </row>
    <row r="3" spans="1:23" ht="13.5" thickBot="1">
      <c r="A3" s="131"/>
      <c r="B3" s="402"/>
      <c r="C3" s="133"/>
      <c r="D3" s="133"/>
      <c r="E3" s="133"/>
      <c r="F3" s="133"/>
      <c r="G3" s="133"/>
      <c r="H3" s="133"/>
      <c r="I3" s="133"/>
      <c r="J3" s="133"/>
      <c r="K3" s="133"/>
      <c r="L3" s="570" t="s">
        <v>73</v>
      </c>
      <c r="M3" s="456"/>
    </row>
    <row r="4" spans="1:23" s="137" customFormat="1" ht="13.5" thickBot="1">
      <c r="A4" s="135"/>
      <c r="B4" s="136"/>
      <c r="C4" s="1573" t="s">
        <v>525</v>
      </c>
      <c r="D4" s="1574"/>
      <c r="E4" s="1574"/>
      <c r="F4" s="1574"/>
      <c r="G4" s="1574"/>
      <c r="H4" s="1574"/>
      <c r="I4" s="1574"/>
      <c r="J4" s="1574"/>
      <c r="K4" s="1574"/>
      <c r="L4" s="1575"/>
      <c r="M4" s="456"/>
      <c r="O4" s="132"/>
      <c r="P4" s="132"/>
      <c r="Q4" s="132"/>
      <c r="R4" s="132"/>
      <c r="S4" s="132"/>
      <c r="T4" s="132"/>
      <c r="U4" s="132"/>
      <c r="V4" s="132"/>
      <c r="W4" s="132"/>
    </row>
    <row r="5" spans="1:23" ht="4.5" customHeight="1">
      <c r="A5" s="131"/>
      <c r="B5" s="133"/>
      <c r="C5" s="139"/>
      <c r="D5" s="139"/>
      <c r="E5" s="406"/>
      <c r="F5" s="406"/>
      <c r="G5" s="406"/>
      <c r="H5" s="406"/>
      <c r="I5" s="406"/>
      <c r="J5" s="406"/>
      <c r="K5" s="406"/>
      <c r="L5" s="406"/>
      <c r="M5" s="456"/>
    </row>
    <row r="6" spans="1:23" ht="13.5" customHeight="1">
      <c r="A6" s="131"/>
      <c r="B6" s="133"/>
      <c r="C6" s="1640">
        <v>2014</v>
      </c>
      <c r="D6" s="1641"/>
      <c r="E6" s="1642" t="s">
        <v>513</v>
      </c>
      <c r="F6" s="1642"/>
      <c r="G6" s="1642"/>
      <c r="H6" s="1642"/>
      <c r="I6" s="1643" t="s">
        <v>526</v>
      </c>
      <c r="J6" s="1642"/>
      <c r="K6" s="1642"/>
      <c r="L6" s="1642"/>
      <c r="M6" s="456"/>
    </row>
    <row r="7" spans="1:23" ht="15" customHeight="1">
      <c r="A7" s="131"/>
      <c r="B7" s="133"/>
      <c r="C7" s="1644"/>
      <c r="D7" s="1645"/>
      <c r="E7" s="1646" t="s">
        <v>513</v>
      </c>
      <c r="F7" s="1646" t="s">
        <v>527</v>
      </c>
      <c r="G7" s="1646" t="s">
        <v>528</v>
      </c>
      <c r="H7" s="1646" t="s">
        <v>529</v>
      </c>
      <c r="I7" s="1647" t="s">
        <v>513</v>
      </c>
      <c r="J7" s="1646" t="s">
        <v>527</v>
      </c>
      <c r="K7" s="1646" t="s">
        <v>528</v>
      </c>
      <c r="L7" s="1646" t="s">
        <v>529</v>
      </c>
      <c r="M7" s="456"/>
    </row>
    <row r="8" spans="1:23" s="1653" customFormat="1">
      <c r="A8" s="1648"/>
      <c r="B8" s="1649"/>
      <c r="C8" s="1650" t="s">
        <v>68</v>
      </c>
      <c r="D8" s="1650"/>
      <c r="E8" s="1651">
        <v>203548.00000000937</v>
      </c>
      <c r="F8" s="1651">
        <v>197175.18048297364</v>
      </c>
      <c r="G8" s="1651">
        <v>5796.97846127721</v>
      </c>
      <c r="H8" s="1651">
        <v>575.84105575712169</v>
      </c>
      <c r="I8" s="1651">
        <v>160</v>
      </c>
      <c r="J8" s="1651">
        <v>154</v>
      </c>
      <c r="K8" s="1651">
        <v>6</v>
      </c>
      <c r="L8" s="1651">
        <v>0</v>
      </c>
      <c r="M8" s="1652"/>
      <c r="O8" s="132"/>
      <c r="P8" s="132"/>
      <c r="Q8" s="132"/>
      <c r="R8" s="132"/>
      <c r="S8" s="132"/>
      <c r="T8" s="132"/>
      <c r="U8" s="132"/>
      <c r="V8" s="132"/>
      <c r="W8" s="132"/>
    </row>
    <row r="9" spans="1:23" s="1656" customFormat="1" ht="11.25" customHeight="1">
      <c r="A9" s="1654"/>
      <c r="B9" s="157"/>
      <c r="C9" s="1655" t="s">
        <v>530</v>
      </c>
      <c r="D9" s="1655" t="s">
        <v>530</v>
      </c>
      <c r="E9" s="1651">
        <v>8603.4377199089813</v>
      </c>
      <c r="F9" s="1651">
        <v>8161.8311445276195</v>
      </c>
      <c r="G9" s="1651">
        <v>441.60657538135251</v>
      </c>
      <c r="H9" s="1651">
        <v>0</v>
      </c>
      <c r="I9" s="1651">
        <v>25</v>
      </c>
      <c r="J9" s="1651">
        <v>22</v>
      </c>
      <c r="K9" s="1651">
        <v>3</v>
      </c>
      <c r="L9" s="1651">
        <v>0</v>
      </c>
      <c r="M9" s="456"/>
      <c r="O9" s="132"/>
      <c r="P9" s="132"/>
      <c r="Q9" s="132"/>
      <c r="R9" s="132"/>
      <c r="S9" s="132"/>
      <c r="T9" s="132"/>
      <c r="U9" s="132"/>
      <c r="V9" s="132"/>
      <c r="W9" s="132"/>
    </row>
    <row r="10" spans="1:23" ht="11.25" customHeight="1">
      <c r="A10" s="131"/>
      <c r="B10" s="133"/>
      <c r="C10" s="1655" t="s">
        <v>358</v>
      </c>
      <c r="D10" s="1655" t="s">
        <v>358</v>
      </c>
      <c r="E10" s="1651">
        <v>986.44666465182377</v>
      </c>
      <c r="F10" s="1651">
        <v>957.41635904022746</v>
      </c>
      <c r="G10" s="1651">
        <v>29.030305611596383</v>
      </c>
      <c r="H10" s="1651">
        <v>0</v>
      </c>
      <c r="I10" s="1651">
        <v>6</v>
      </c>
      <c r="J10" s="1651">
        <v>6</v>
      </c>
      <c r="K10" s="1651">
        <v>0</v>
      </c>
      <c r="L10" s="1651">
        <v>0</v>
      </c>
      <c r="M10" s="456"/>
    </row>
    <row r="11" spans="1:23" ht="11.25" customHeight="1">
      <c r="A11" s="131"/>
      <c r="B11" s="133"/>
      <c r="C11" s="1655" t="s">
        <v>359</v>
      </c>
      <c r="D11" s="1655" t="s">
        <v>359</v>
      </c>
      <c r="E11" s="1651">
        <v>54072.898630383454</v>
      </c>
      <c r="F11" s="1651">
        <v>52756.769432404108</v>
      </c>
      <c r="G11" s="1651">
        <v>1286.0375082634082</v>
      </c>
      <c r="H11" s="1651">
        <v>30.091689715842911</v>
      </c>
      <c r="I11" s="1651">
        <v>25</v>
      </c>
      <c r="J11" s="1651">
        <v>24</v>
      </c>
      <c r="K11" s="1651">
        <v>1</v>
      </c>
      <c r="L11" s="1651">
        <v>0</v>
      </c>
      <c r="M11" s="1133"/>
    </row>
    <row r="12" spans="1:23" s="156" customFormat="1" ht="12" customHeight="1">
      <c r="A12" s="154"/>
      <c r="B12" s="155"/>
      <c r="C12" s="1657"/>
      <c r="D12" s="1658" t="s">
        <v>531</v>
      </c>
      <c r="E12" s="1093">
        <v>7018.43361876162</v>
      </c>
      <c r="F12" s="1093">
        <v>6731.9397051719834</v>
      </c>
      <c r="G12" s="1093">
        <v>280.61702283332886</v>
      </c>
      <c r="H12" s="1093">
        <v>5.8768907563025214</v>
      </c>
      <c r="I12" s="1093">
        <v>3</v>
      </c>
      <c r="J12" s="1093">
        <v>3</v>
      </c>
      <c r="K12" s="1093">
        <v>0</v>
      </c>
      <c r="L12" s="1093">
        <v>0</v>
      </c>
      <c r="M12" s="1133"/>
      <c r="O12" s="132"/>
      <c r="P12" s="132"/>
      <c r="Q12" s="132"/>
      <c r="R12" s="132"/>
      <c r="S12" s="132"/>
      <c r="T12" s="132"/>
      <c r="U12" s="132"/>
      <c r="V12" s="132"/>
      <c r="W12" s="132"/>
    </row>
    <row r="13" spans="1:23" s="156" customFormat="1" ht="12" customHeight="1">
      <c r="A13" s="154"/>
      <c r="B13" s="155"/>
      <c r="C13" s="1657"/>
      <c r="D13" s="1658" t="s">
        <v>532</v>
      </c>
      <c r="E13" s="1093">
        <v>941.54976109925815</v>
      </c>
      <c r="F13" s="1093">
        <v>925.3194388572075</v>
      </c>
      <c r="G13" s="1093">
        <v>16.230322242050594</v>
      </c>
      <c r="H13" s="1093">
        <v>0</v>
      </c>
      <c r="I13" s="1093">
        <v>0</v>
      </c>
      <c r="J13" s="1093">
        <v>0</v>
      </c>
      <c r="K13" s="1093">
        <v>0</v>
      </c>
      <c r="L13" s="1093">
        <v>0</v>
      </c>
      <c r="M13" s="1133"/>
      <c r="O13" s="132"/>
      <c r="P13" s="132"/>
      <c r="Q13" s="132"/>
      <c r="R13" s="132"/>
      <c r="S13" s="132"/>
      <c r="T13" s="132"/>
      <c r="U13" s="132"/>
      <c r="V13" s="132"/>
      <c r="W13" s="132"/>
    </row>
    <row r="14" spans="1:23" s="156" customFormat="1" ht="12" customHeight="1">
      <c r="A14" s="154"/>
      <c r="B14" s="155"/>
      <c r="C14" s="1657"/>
      <c r="D14" s="1658" t="s">
        <v>533</v>
      </c>
      <c r="E14" s="1093">
        <v>105.4071252998431</v>
      </c>
      <c r="F14" s="1093">
        <v>99.530234543540587</v>
      </c>
      <c r="G14" s="1093">
        <v>5.8768907563025214</v>
      </c>
      <c r="H14" s="1093">
        <v>0</v>
      </c>
      <c r="I14" s="1093">
        <v>0</v>
      </c>
      <c r="J14" s="1093">
        <v>0</v>
      </c>
      <c r="K14" s="1093">
        <v>0</v>
      </c>
      <c r="L14" s="1093">
        <v>0</v>
      </c>
      <c r="M14" s="1133"/>
      <c r="O14" s="132"/>
      <c r="P14" s="132"/>
      <c r="Q14" s="132"/>
      <c r="R14" s="132"/>
      <c r="S14" s="132"/>
      <c r="T14" s="132"/>
      <c r="U14" s="132"/>
      <c r="V14" s="132"/>
      <c r="W14" s="132"/>
    </row>
    <row r="15" spans="1:23" s="156" customFormat="1" ht="12" customHeight="1">
      <c r="A15" s="154"/>
      <c r="B15" s="155"/>
      <c r="C15" s="1657"/>
      <c r="D15" s="1658" t="s">
        <v>534</v>
      </c>
      <c r="E15" s="1093">
        <v>2641.7680876475529</v>
      </c>
      <c r="F15" s="1093">
        <v>2597.9247453628032</v>
      </c>
      <c r="G15" s="1093">
        <v>43.843342284749312</v>
      </c>
      <c r="H15" s="1093">
        <v>0</v>
      </c>
      <c r="I15" s="1093">
        <v>0</v>
      </c>
      <c r="J15" s="1093">
        <v>0</v>
      </c>
      <c r="K15" s="1093">
        <v>0</v>
      </c>
      <c r="L15" s="1093">
        <v>0</v>
      </c>
      <c r="M15" s="1133"/>
      <c r="O15" s="132"/>
    </row>
    <row r="16" spans="1:23" s="156" customFormat="1" ht="12" customHeight="1">
      <c r="A16" s="154"/>
      <c r="B16" s="155"/>
      <c r="C16" s="1657"/>
      <c r="D16" s="1658" t="s">
        <v>535</v>
      </c>
      <c r="E16" s="1093">
        <v>2130.6161014549657</v>
      </c>
      <c r="F16" s="1093">
        <v>2113.2188073215525</v>
      </c>
      <c r="G16" s="1093">
        <v>17.397294133413215</v>
      </c>
      <c r="H16" s="1093">
        <v>0</v>
      </c>
      <c r="I16" s="1093">
        <v>0</v>
      </c>
      <c r="J16" s="1093">
        <v>0</v>
      </c>
      <c r="K16" s="1093">
        <v>0</v>
      </c>
      <c r="L16" s="1093">
        <v>0</v>
      </c>
      <c r="M16" s="1133"/>
      <c r="O16" s="132"/>
    </row>
    <row r="17" spans="1:16" s="156" customFormat="1" ht="12" customHeight="1">
      <c r="A17" s="154"/>
      <c r="B17" s="155"/>
      <c r="C17" s="1657"/>
      <c r="D17" s="1658" t="s">
        <v>536</v>
      </c>
      <c r="E17" s="1093">
        <v>2109.6720023334556</v>
      </c>
      <c r="F17" s="1093">
        <v>2094.9386690001215</v>
      </c>
      <c r="G17" s="1093">
        <v>14.733333333333334</v>
      </c>
      <c r="H17" s="1093">
        <v>0</v>
      </c>
      <c r="I17" s="1093">
        <v>0</v>
      </c>
      <c r="J17" s="1093">
        <v>0</v>
      </c>
      <c r="K17" s="1093">
        <v>0</v>
      </c>
      <c r="L17" s="1093">
        <v>0</v>
      </c>
      <c r="M17" s="1133"/>
      <c r="O17" s="132"/>
    </row>
    <row r="18" spans="1:16" s="156" customFormat="1" ht="12" customHeight="1">
      <c r="A18" s="154"/>
      <c r="B18" s="155"/>
      <c r="C18" s="1657"/>
      <c r="D18" s="1658" t="s">
        <v>537</v>
      </c>
      <c r="E18" s="1093">
        <v>3735.5257685407764</v>
      </c>
      <c r="F18" s="1093">
        <v>3649.7010971627192</v>
      </c>
      <c r="G18" s="1093">
        <v>85.824671378057161</v>
      </c>
      <c r="H18" s="1093">
        <v>0</v>
      </c>
      <c r="I18" s="1093">
        <v>4</v>
      </c>
      <c r="J18" s="1093">
        <v>3</v>
      </c>
      <c r="K18" s="1093">
        <v>1</v>
      </c>
      <c r="L18" s="1093">
        <v>0</v>
      </c>
      <c r="M18" s="1133"/>
      <c r="O18" s="132"/>
    </row>
    <row r="19" spans="1:16" s="156" customFormat="1" ht="12" customHeight="1">
      <c r="A19" s="154"/>
      <c r="B19" s="155"/>
      <c r="C19" s="1657"/>
      <c r="D19" s="1658" t="s">
        <v>538</v>
      </c>
      <c r="E19" s="1093">
        <v>822.39631151559593</v>
      </c>
      <c r="F19" s="1093">
        <v>794.45578525098506</v>
      </c>
      <c r="G19" s="1093">
        <v>27.940526264610771</v>
      </c>
      <c r="H19" s="1093">
        <v>0</v>
      </c>
      <c r="I19" s="1093">
        <v>1</v>
      </c>
      <c r="J19" s="1093">
        <v>1</v>
      </c>
      <c r="K19" s="1093">
        <v>0</v>
      </c>
      <c r="L19" s="1093">
        <v>0</v>
      </c>
      <c r="M19" s="1133"/>
      <c r="O19" s="132"/>
    </row>
    <row r="20" spans="1:16" s="156" customFormat="1" ht="12" customHeight="1">
      <c r="A20" s="154"/>
      <c r="B20" s="155"/>
      <c r="C20" s="1657"/>
      <c r="D20" s="1658" t="s">
        <v>539</v>
      </c>
      <c r="E20" s="1093">
        <v>750.58874155122487</v>
      </c>
      <c r="F20" s="1093">
        <v>744.71185079492227</v>
      </c>
      <c r="G20" s="1093">
        <v>5.8768907563025214</v>
      </c>
      <c r="H20" s="1093">
        <v>0</v>
      </c>
      <c r="I20" s="1093">
        <v>0</v>
      </c>
      <c r="J20" s="1093">
        <v>0</v>
      </c>
      <c r="K20" s="1093">
        <v>0</v>
      </c>
      <c r="L20" s="1093">
        <v>0</v>
      </c>
      <c r="M20" s="1133"/>
      <c r="O20" s="132"/>
    </row>
    <row r="21" spans="1:16" s="156" customFormat="1" ht="12" customHeight="1">
      <c r="A21" s="154"/>
      <c r="B21" s="155"/>
      <c r="C21" s="1657"/>
      <c r="D21" s="1658" t="s">
        <v>540</v>
      </c>
      <c r="E21" s="1093">
        <v>44.278945822228486</v>
      </c>
      <c r="F21" s="1093">
        <v>44.278945822228486</v>
      </c>
      <c r="G21" s="1093">
        <v>0</v>
      </c>
      <c r="H21" s="1093">
        <v>0</v>
      </c>
      <c r="I21" s="1093">
        <v>0</v>
      </c>
      <c r="J21" s="1093">
        <v>0</v>
      </c>
      <c r="K21" s="1093">
        <v>0</v>
      </c>
      <c r="L21" s="1093">
        <v>0</v>
      </c>
      <c r="M21" s="1133"/>
      <c r="O21" s="132"/>
    </row>
    <row r="22" spans="1:16" s="156" customFormat="1" ht="12" customHeight="1">
      <c r="A22" s="154"/>
      <c r="B22" s="155"/>
      <c r="C22" s="1657"/>
      <c r="D22" s="1658" t="s">
        <v>541</v>
      </c>
      <c r="E22" s="1093">
        <v>643.06056925632413</v>
      </c>
      <c r="F22" s="1093">
        <v>636.17352606695533</v>
      </c>
      <c r="G22" s="1093">
        <v>6.8870431893687707</v>
      </c>
      <c r="H22" s="1093">
        <v>0</v>
      </c>
      <c r="I22" s="1093">
        <v>1</v>
      </c>
      <c r="J22" s="1093">
        <v>1</v>
      </c>
      <c r="K22" s="1093">
        <v>0</v>
      </c>
      <c r="L22" s="1093">
        <v>0</v>
      </c>
      <c r="M22" s="1133"/>
      <c r="O22" s="132"/>
    </row>
    <row r="23" spans="1:16" s="156" customFormat="1" ht="12" customHeight="1">
      <c r="A23" s="154"/>
      <c r="B23" s="155"/>
      <c r="C23" s="1657"/>
      <c r="D23" s="1658" t="s">
        <v>542</v>
      </c>
      <c r="E23" s="1093">
        <v>233.27995357279366</v>
      </c>
      <c r="F23" s="1093">
        <v>233.27995357279366</v>
      </c>
      <c r="G23" s="1093">
        <v>0</v>
      </c>
      <c r="H23" s="1093">
        <v>0</v>
      </c>
      <c r="I23" s="1093">
        <v>0</v>
      </c>
      <c r="J23" s="1093">
        <v>0</v>
      </c>
      <c r="K23" s="1093">
        <v>0</v>
      </c>
      <c r="L23" s="1093">
        <v>0</v>
      </c>
      <c r="M23" s="1133"/>
      <c r="O23" s="132"/>
    </row>
    <row r="24" spans="1:16" s="156" customFormat="1" ht="12" customHeight="1">
      <c r="A24" s="154"/>
      <c r="B24" s="155"/>
      <c r="C24" s="1657"/>
      <c r="D24" s="1658" t="s">
        <v>543</v>
      </c>
      <c r="E24" s="1093">
        <v>2329.1263567539731</v>
      </c>
      <c r="F24" s="1093">
        <v>2285.0609926771626</v>
      </c>
      <c r="G24" s="1093">
        <v>44.065364076809949</v>
      </c>
      <c r="H24" s="1093">
        <v>0</v>
      </c>
      <c r="I24" s="1093">
        <v>0</v>
      </c>
      <c r="J24" s="1093">
        <v>0</v>
      </c>
      <c r="K24" s="1093">
        <v>0</v>
      </c>
      <c r="L24" s="1093">
        <v>0</v>
      </c>
      <c r="M24" s="1133"/>
      <c r="O24" s="132"/>
    </row>
    <row r="25" spans="1:16" s="156" customFormat="1" ht="12" customHeight="1">
      <c r="A25" s="154"/>
      <c r="B25" s="155"/>
      <c r="C25" s="1657"/>
      <c r="D25" s="1658" t="s">
        <v>544</v>
      </c>
      <c r="E25" s="1093">
        <v>4163.2635355889424</v>
      </c>
      <c r="F25" s="1093">
        <v>4019.6724961475607</v>
      </c>
      <c r="G25" s="1093">
        <v>143.59103944138019</v>
      </c>
      <c r="H25" s="1093">
        <v>0</v>
      </c>
      <c r="I25" s="1093">
        <v>0</v>
      </c>
      <c r="J25" s="1093">
        <v>0</v>
      </c>
      <c r="K25" s="1093">
        <v>0</v>
      </c>
      <c r="L25" s="1093">
        <v>0</v>
      </c>
      <c r="M25" s="1133"/>
      <c r="O25" s="132"/>
    </row>
    <row r="26" spans="1:16" ht="12" customHeight="1">
      <c r="A26" s="131"/>
      <c r="B26" s="155"/>
      <c r="C26" s="1657"/>
      <c r="D26" s="1658" t="s">
        <v>545</v>
      </c>
      <c r="E26" s="1093">
        <v>1126.5838291438818</v>
      </c>
      <c r="F26" s="1093">
        <v>1069.6887956675928</v>
      </c>
      <c r="G26" s="1093">
        <v>56.895033476288809</v>
      </c>
      <c r="H26" s="1093">
        <v>0</v>
      </c>
      <c r="I26" s="1093">
        <v>0</v>
      </c>
      <c r="J26" s="1093">
        <v>0</v>
      </c>
      <c r="K26" s="1093">
        <v>0</v>
      </c>
      <c r="L26" s="1093">
        <v>0</v>
      </c>
      <c r="M26" s="1133"/>
      <c r="P26" s="156"/>
    </row>
    <row r="27" spans="1:16" ht="12" customHeight="1">
      <c r="A27" s="131"/>
      <c r="B27" s="133"/>
      <c r="C27" s="1657"/>
      <c r="D27" s="1658" t="s">
        <v>546</v>
      </c>
      <c r="E27" s="1093">
        <v>11705.558945781593</v>
      </c>
      <c r="F27" s="1093">
        <v>11406.464001535434</v>
      </c>
      <c r="G27" s="1093">
        <v>286.22954774273421</v>
      </c>
      <c r="H27" s="1093">
        <v>12.865396503428958</v>
      </c>
      <c r="I27" s="1093">
        <v>7</v>
      </c>
      <c r="J27" s="1093">
        <v>7</v>
      </c>
      <c r="K27" s="1093">
        <v>0</v>
      </c>
      <c r="L27" s="1093">
        <v>0</v>
      </c>
      <c r="M27" s="1133"/>
    </row>
    <row r="28" spans="1:16" ht="12" customHeight="1">
      <c r="A28" s="131"/>
      <c r="B28" s="133"/>
      <c r="C28" s="1657"/>
      <c r="D28" s="1658" t="s">
        <v>547</v>
      </c>
      <c r="E28" s="1093">
        <v>280.73210652060169</v>
      </c>
      <c r="F28" s="1093">
        <v>274.8552157642992</v>
      </c>
      <c r="G28" s="1093">
        <v>5.8768907563025214</v>
      </c>
      <c r="H28" s="1093">
        <v>0</v>
      </c>
      <c r="I28" s="1093">
        <v>2</v>
      </c>
      <c r="J28" s="1093">
        <v>2</v>
      </c>
      <c r="K28" s="1093">
        <v>0</v>
      </c>
      <c r="L28" s="1093">
        <v>0</v>
      </c>
      <c r="M28" s="1133"/>
    </row>
    <row r="29" spans="1:16" ht="12" customHeight="1">
      <c r="A29" s="131"/>
      <c r="B29" s="133"/>
      <c r="C29" s="1657"/>
      <c r="D29" s="1658" t="s">
        <v>548</v>
      </c>
      <c r="E29" s="1093">
        <v>1451.807476390567</v>
      </c>
      <c r="F29" s="1093">
        <v>1422.5283107362491</v>
      </c>
      <c r="G29" s="1093">
        <v>29.279165654317467</v>
      </c>
      <c r="H29" s="1093">
        <v>0</v>
      </c>
      <c r="I29" s="1093">
        <v>0</v>
      </c>
      <c r="J29" s="1093">
        <v>0</v>
      </c>
      <c r="K29" s="1093">
        <v>0</v>
      </c>
      <c r="L29" s="1093">
        <v>0</v>
      </c>
      <c r="M29" s="1133"/>
    </row>
    <row r="30" spans="1:16" s="156" customFormat="1" ht="12" customHeight="1">
      <c r="A30" s="154"/>
      <c r="B30" s="133"/>
      <c r="C30" s="1657"/>
      <c r="D30" s="1658" t="s">
        <v>549</v>
      </c>
      <c r="E30" s="1093">
        <v>3244.3156496732213</v>
      </c>
      <c r="F30" s="1093">
        <v>3169.6307747103692</v>
      </c>
      <c r="G30" s="1093">
        <v>68.721238599215852</v>
      </c>
      <c r="H30" s="1093">
        <v>5.9636363636363638</v>
      </c>
      <c r="I30" s="1093">
        <v>4</v>
      </c>
      <c r="J30" s="1093">
        <v>4</v>
      </c>
      <c r="K30" s="1093">
        <v>0</v>
      </c>
      <c r="L30" s="1093">
        <v>0</v>
      </c>
      <c r="M30" s="456"/>
      <c r="O30" s="132"/>
      <c r="P30" s="132"/>
    </row>
    <row r="31" spans="1:16" ht="12" customHeight="1">
      <c r="A31" s="131"/>
      <c r="B31" s="155"/>
      <c r="C31" s="1657"/>
      <c r="D31" s="1658" t="s">
        <v>550</v>
      </c>
      <c r="E31" s="1093">
        <v>2419.5842040587136</v>
      </c>
      <c r="F31" s="1093">
        <v>2375.0723310375097</v>
      </c>
      <c r="G31" s="1093">
        <v>44.511873021204394</v>
      </c>
      <c r="H31" s="1093">
        <v>0</v>
      </c>
      <c r="I31" s="1093">
        <v>0</v>
      </c>
      <c r="J31" s="1093">
        <v>0</v>
      </c>
      <c r="K31" s="1093">
        <v>0</v>
      </c>
      <c r="L31" s="1093">
        <v>0</v>
      </c>
      <c r="M31" s="456"/>
      <c r="P31" s="156"/>
    </row>
    <row r="32" spans="1:16" ht="12" customHeight="1">
      <c r="A32" s="131"/>
      <c r="B32" s="133"/>
      <c r="C32" s="1657"/>
      <c r="D32" s="1658" t="s">
        <v>551</v>
      </c>
      <c r="E32" s="1093">
        <v>405.80347460493624</v>
      </c>
      <c r="F32" s="1093">
        <v>378.05676826851141</v>
      </c>
      <c r="G32" s="1093">
        <v>22.360940243949798</v>
      </c>
      <c r="H32" s="1093">
        <v>5.3857660924750679</v>
      </c>
      <c r="I32" s="1093">
        <v>0</v>
      </c>
      <c r="J32" s="1093">
        <v>0</v>
      </c>
      <c r="K32" s="1093">
        <v>0</v>
      </c>
      <c r="L32" s="1093">
        <v>0</v>
      </c>
      <c r="M32" s="456"/>
    </row>
    <row r="33" spans="1:15" ht="12" customHeight="1">
      <c r="A33" s="131"/>
      <c r="B33" s="133"/>
      <c r="C33" s="1657"/>
      <c r="D33" s="1658" t="s">
        <v>552</v>
      </c>
      <c r="E33" s="1093">
        <v>3239.6451556282109</v>
      </c>
      <c r="F33" s="1093">
        <v>3221.8636839934916</v>
      </c>
      <c r="G33" s="1093">
        <v>17.781471634719569</v>
      </c>
      <c r="H33" s="1093">
        <v>0</v>
      </c>
      <c r="I33" s="1093">
        <v>2</v>
      </c>
      <c r="J33" s="1093">
        <v>2</v>
      </c>
      <c r="K33" s="1093">
        <v>0</v>
      </c>
      <c r="L33" s="1093">
        <v>0</v>
      </c>
      <c r="M33" s="456"/>
    </row>
    <row r="34" spans="1:15" ht="12" customHeight="1">
      <c r="A34" s="131"/>
      <c r="B34" s="133"/>
      <c r="C34" s="1657"/>
      <c r="D34" s="1658" t="s">
        <v>553</v>
      </c>
      <c r="E34" s="1093">
        <v>671.72457981849027</v>
      </c>
      <c r="F34" s="1093">
        <v>646.90572205331841</v>
      </c>
      <c r="G34" s="1093">
        <v>24.818857765171924</v>
      </c>
      <c r="H34" s="1093">
        <v>0</v>
      </c>
      <c r="I34" s="1093">
        <v>0</v>
      </c>
      <c r="J34" s="1093">
        <v>0</v>
      </c>
      <c r="K34" s="1093">
        <v>0</v>
      </c>
      <c r="L34" s="1093">
        <v>0</v>
      </c>
      <c r="M34" s="456"/>
    </row>
    <row r="35" spans="1:15" ht="12" customHeight="1">
      <c r="A35" s="131"/>
      <c r="B35" s="133"/>
      <c r="C35" s="1657"/>
      <c r="D35" s="1658" t="s">
        <v>554</v>
      </c>
      <c r="E35" s="1093">
        <v>1858.1763295641842</v>
      </c>
      <c r="F35" s="1093">
        <v>1821.4975808843892</v>
      </c>
      <c r="G35" s="1093">
        <v>36.678748679795497</v>
      </c>
      <c r="H35" s="1093">
        <v>0</v>
      </c>
      <c r="I35" s="1093">
        <v>1</v>
      </c>
      <c r="J35" s="1093">
        <v>1</v>
      </c>
      <c r="K35" s="1093">
        <v>0</v>
      </c>
      <c r="L35" s="1093">
        <v>0</v>
      </c>
      <c r="M35" s="1133"/>
    </row>
    <row r="36" spans="1:15" s="156" customFormat="1" ht="11.25" customHeight="1">
      <c r="A36" s="154"/>
      <c r="B36" s="133"/>
      <c r="C36" s="1659" t="s">
        <v>555</v>
      </c>
      <c r="D36" s="1659"/>
      <c r="E36" s="1651">
        <v>237.71189067571748</v>
      </c>
      <c r="F36" s="1651">
        <v>237.71189067571748</v>
      </c>
      <c r="G36" s="1651">
        <v>0</v>
      </c>
      <c r="H36" s="1651">
        <v>0</v>
      </c>
      <c r="I36" s="1651">
        <v>0</v>
      </c>
      <c r="J36" s="1651">
        <v>0</v>
      </c>
      <c r="K36" s="1651">
        <v>0</v>
      </c>
      <c r="L36" s="1651">
        <v>0</v>
      </c>
      <c r="M36" s="1133"/>
      <c r="O36" s="132"/>
    </row>
    <row r="37" spans="1:15" s="156" customFormat="1" ht="11.25" customHeight="1">
      <c r="A37" s="154"/>
      <c r="B37" s="155"/>
      <c r="C37" s="1659" t="s">
        <v>556</v>
      </c>
      <c r="D37" s="1659" t="s">
        <v>557</v>
      </c>
      <c r="E37" s="1651">
        <v>2806.438849347011</v>
      </c>
      <c r="F37" s="1651">
        <v>2676.1219159426469</v>
      </c>
      <c r="G37" s="1651">
        <v>130.31693340436374</v>
      </c>
      <c r="H37" s="1651">
        <v>0</v>
      </c>
      <c r="I37" s="1651">
        <v>3</v>
      </c>
      <c r="J37" s="1651">
        <v>3</v>
      </c>
      <c r="K37" s="1651">
        <v>0</v>
      </c>
      <c r="L37" s="1651">
        <v>0</v>
      </c>
      <c r="M37" s="1133"/>
      <c r="O37" s="132"/>
    </row>
    <row r="38" spans="1:15" s="156" customFormat="1" ht="11.25" customHeight="1">
      <c r="A38" s="154"/>
      <c r="B38" s="155"/>
      <c r="C38" s="1659" t="s">
        <v>361</v>
      </c>
      <c r="D38" s="1659" t="s">
        <v>361</v>
      </c>
      <c r="E38" s="1651">
        <v>27309.258029253862</v>
      </c>
      <c r="F38" s="1651">
        <v>26563.065970747073</v>
      </c>
      <c r="G38" s="1651">
        <v>719.82637503951025</v>
      </c>
      <c r="H38" s="1651">
        <v>26.365683467319759</v>
      </c>
      <c r="I38" s="1651">
        <v>43</v>
      </c>
      <c r="J38" s="1651">
        <v>42</v>
      </c>
      <c r="K38" s="1651">
        <v>1</v>
      </c>
      <c r="L38" s="1651">
        <v>0</v>
      </c>
      <c r="M38" s="1133"/>
      <c r="O38" s="132"/>
    </row>
    <row r="39" spans="1:15" s="156" customFormat="1" ht="11.25" customHeight="1">
      <c r="A39" s="154"/>
      <c r="B39" s="155"/>
      <c r="C39" s="1659" t="s">
        <v>558</v>
      </c>
      <c r="D39" s="1659" t="s">
        <v>559</v>
      </c>
      <c r="E39" s="1651">
        <v>31328.050701023938</v>
      </c>
      <c r="F39" s="1651">
        <v>30619.955590934776</v>
      </c>
      <c r="G39" s="1651">
        <v>675.22993408637808</v>
      </c>
      <c r="H39" s="1651">
        <v>32.865176002792332</v>
      </c>
      <c r="I39" s="1651">
        <v>14</v>
      </c>
      <c r="J39" s="1651">
        <v>14</v>
      </c>
      <c r="K39" s="1651">
        <v>0</v>
      </c>
      <c r="L39" s="1651">
        <v>0</v>
      </c>
      <c r="M39" s="1133"/>
      <c r="O39" s="132"/>
    </row>
    <row r="40" spans="1:15" ht="11.25" customHeight="1">
      <c r="A40" s="131"/>
      <c r="B40" s="133"/>
      <c r="C40" s="1659" t="s">
        <v>363</v>
      </c>
      <c r="D40" s="1659" t="s">
        <v>363</v>
      </c>
      <c r="E40" s="1651">
        <v>12299.727109946825</v>
      </c>
      <c r="F40" s="1651">
        <v>12081.135122472569</v>
      </c>
      <c r="G40" s="1651">
        <v>206.19094213715744</v>
      </c>
      <c r="H40" s="1651">
        <v>12.401045337091848</v>
      </c>
      <c r="I40" s="1651">
        <v>18</v>
      </c>
      <c r="J40" s="1651">
        <v>18</v>
      </c>
      <c r="K40" s="1651">
        <v>0</v>
      </c>
      <c r="L40" s="1651">
        <v>0</v>
      </c>
      <c r="M40" s="1133"/>
    </row>
    <row r="41" spans="1:15" ht="11.25" customHeight="1">
      <c r="A41" s="131"/>
      <c r="B41" s="133"/>
      <c r="C41" s="1659" t="s">
        <v>364</v>
      </c>
      <c r="D41" s="1659" t="s">
        <v>560</v>
      </c>
      <c r="E41" s="1651">
        <v>12443.776933709403</v>
      </c>
      <c r="F41" s="1651">
        <v>11779.915959528667</v>
      </c>
      <c r="G41" s="1651">
        <v>641.73146968379717</v>
      </c>
      <c r="H41" s="1651">
        <v>22.129504496927758</v>
      </c>
      <c r="I41" s="1651">
        <v>3</v>
      </c>
      <c r="J41" s="1651">
        <v>3</v>
      </c>
      <c r="K41" s="1651">
        <v>0</v>
      </c>
      <c r="L41" s="1651">
        <v>0</v>
      </c>
      <c r="M41" s="1133"/>
    </row>
    <row r="42" spans="1:15" ht="11.25" customHeight="1">
      <c r="A42" s="131"/>
      <c r="B42" s="133"/>
      <c r="C42" s="1659" t="s">
        <v>561</v>
      </c>
      <c r="D42" s="1659" t="s">
        <v>562</v>
      </c>
      <c r="E42" s="1651">
        <v>989.48709771412791</v>
      </c>
      <c r="F42" s="1651">
        <v>958.37873055932437</v>
      </c>
      <c r="G42" s="1651">
        <v>30.108367154803439</v>
      </c>
      <c r="H42" s="1651">
        <v>1</v>
      </c>
      <c r="I42" s="1651">
        <v>1</v>
      </c>
      <c r="J42" s="1651">
        <v>1</v>
      </c>
      <c r="K42" s="1651">
        <v>0</v>
      </c>
      <c r="L42" s="1651">
        <v>0</v>
      </c>
      <c r="M42" s="1133"/>
    </row>
    <row r="43" spans="1:15" ht="11.25" customHeight="1">
      <c r="A43" s="131"/>
      <c r="B43" s="133"/>
      <c r="C43" s="1659" t="s">
        <v>365</v>
      </c>
      <c r="D43" s="1659" t="s">
        <v>563</v>
      </c>
      <c r="E43" s="1651">
        <v>680.96770013386924</v>
      </c>
      <c r="F43" s="1651">
        <v>680.96770013386924</v>
      </c>
      <c r="G43" s="1651">
        <v>0</v>
      </c>
      <c r="H43" s="1651">
        <v>0</v>
      </c>
      <c r="I43" s="1651">
        <v>1</v>
      </c>
      <c r="J43" s="1651">
        <v>1</v>
      </c>
      <c r="K43" s="1651">
        <v>0</v>
      </c>
      <c r="L43" s="1651">
        <v>0</v>
      </c>
      <c r="M43" s="1133"/>
    </row>
    <row r="44" spans="1:15" ht="11.25" customHeight="1">
      <c r="A44" s="131"/>
      <c r="B44" s="133"/>
      <c r="C44" s="1659" t="s">
        <v>366</v>
      </c>
      <c r="D44" s="1659" t="s">
        <v>366</v>
      </c>
      <c r="E44" s="1651">
        <v>757.08046430161812</v>
      </c>
      <c r="F44" s="1651">
        <v>716.3697415005538</v>
      </c>
      <c r="G44" s="1651">
        <v>33.855974197712413</v>
      </c>
      <c r="H44" s="1651">
        <v>6.8547486033519549</v>
      </c>
      <c r="I44" s="1651">
        <v>0</v>
      </c>
      <c r="J44" s="1651">
        <v>0</v>
      </c>
      <c r="K44" s="1651">
        <v>0</v>
      </c>
      <c r="L44" s="1651">
        <v>0</v>
      </c>
      <c r="M44" s="1133"/>
    </row>
    <row r="45" spans="1:15" ht="11.25" customHeight="1">
      <c r="A45" s="131"/>
      <c r="B45" s="133"/>
      <c r="C45" s="1659" t="s">
        <v>564</v>
      </c>
      <c r="D45" s="1659" t="s">
        <v>565</v>
      </c>
      <c r="E45" s="1651">
        <v>2526.1505091759036</v>
      </c>
      <c r="F45" s="1651">
        <v>2430.2979711371554</v>
      </c>
      <c r="G45" s="1651">
        <v>87.91872766307722</v>
      </c>
      <c r="H45" s="1651">
        <v>7.9338103756708405</v>
      </c>
      <c r="I45" s="1651">
        <v>2</v>
      </c>
      <c r="J45" s="1651">
        <v>2</v>
      </c>
      <c r="K45" s="1651">
        <v>0</v>
      </c>
      <c r="L45" s="1651">
        <v>0</v>
      </c>
      <c r="M45" s="1133"/>
    </row>
    <row r="46" spans="1:15" ht="11.25" customHeight="1">
      <c r="A46" s="131"/>
      <c r="B46" s="133"/>
      <c r="C46" s="1659" t="s">
        <v>566</v>
      </c>
      <c r="D46" s="1659" t="s">
        <v>567</v>
      </c>
      <c r="E46" s="1651">
        <v>14503.199535294803</v>
      </c>
      <c r="F46" s="1651">
        <v>13848.819071558277</v>
      </c>
      <c r="G46" s="1651">
        <v>635.98084681064415</v>
      </c>
      <c r="H46" s="1651">
        <v>18.399616925869623</v>
      </c>
      <c r="I46" s="1651">
        <v>13</v>
      </c>
      <c r="J46" s="1651">
        <v>12</v>
      </c>
      <c r="K46" s="1651">
        <v>1</v>
      </c>
      <c r="L46" s="1651">
        <v>0</v>
      </c>
      <c r="M46" s="1133"/>
    </row>
    <row r="47" spans="1:15" ht="11.25" customHeight="1">
      <c r="A47" s="131"/>
      <c r="B47" s="133"/>
      <c r="C47" s="1659" t="s">
        <v>568</v>
      </c>
      <c r="D47" s="1659" t="s">
        <v>569</v>
      </c>
      <c r="E47" s="1651">
        <v>9127.8733172271604</v>
      </c>
      <c r="F47" s="1651">
        <v>9091.9447041242402</v>
      </c>
      <c r="G47" s="1651">
        <v>35.928613102920615</v>
      </c>
      <c r="H47" s="1651">
        <v>0</v>
      </c>
      <c r="I47" s="1651">
        <v>2</v>
      </c>
      <c r="J47" s="1651">
        <v>2</v>
      </c>
      <c r="K47" s="1651">
        <v>0</v>
      </c>
      <c r="L47" s="1651">
        <v>0</v>
      </c>
      <c r="M47" s="1133"/>
    </row>
    <row r="48" spans="1:15" ht="11.25" customHeight="1">
      <c r="A48" s="131"/>
      <c r="B48" s="133"/>
      <c r="C48" s="1659" t="s">
        <v>367</v>
      </c>
      <c r="D48" s="1659" t="s">
        <v>367</v>
      </c>
      <c r="E48" s="1651">
        <v>2218.4992280100623</v>
      </c>
      <c r="F48" s="1651">
        <v>2136.5623515357988</v>
      </c>
      <c r="G48" s="1651">
        <v>69.674971712359167</v>
      </c>
      <c r="H48" s="1651">
        <v>12.261904761904763</v>
      </c>
      <c r="I48" s="1651">
        <v>1</v>
      </c>
      <c r="J48" s="1651">
        <v>1</v>
      </c>
      <c r="K48" s="1651">
        <v>0</v>
      </c>
      <c r="L48" s="1651">
        <v>0</v>
      </c>
      <c r="M48" s="1133"/>
    </row>
    <row r="49" spans="1:21" ht="11.25" customHeight="1">
      <c r="A49" s="131"/>
      <c r="B49" s="133"/>
      <c r="C49" s="1659" t="s">
        <v>570</v>
      </c>
      <c r="D49" s="1659" t="s">
        <v>571</v>
      </c>
      <c r="E49" s="1651">
        <v>16161.475785246339</v>
      </c>
      <c r="F49" s="1651">
        <v>15864.772025418468</v>
      </c>
      <c r="G49" s="1651">
        <v>296.70375982787158</v>
      </c>
      <c r="H49" s="1651">
        <v>0</v>
      </c>
      <c r="I49" s="1651">
        <v>1</v>
      </c>
      <c r="J49" s="1651">
        <v>1</v>
      </c>
      <c r="K49" s="1651">
        <v>0</v>
      </c>
      <c r="L49" s="1651">
        <v>0</v>
      </c>
      <c r="M49" s="1133"/>
    </row>
    <row r="50" spans="1:21" ht="11.25" customHeight="1">
      <c r="A50" s="131"/>
      <c r="B50" s="133"/>
      <c r="C50" s="1659" t="s">
        <v>572</v>
      </c>
      <c r="D50" s="1659" t="s">
        <v>573</v>
      </c>
      <c r="E50" s="1651">
        <v>2144.5922304519841</v>
      </c>
      <c r="F50" s="1651">
        <v>1717.8890227486027</v>
      </c>
      <c r="G50" s="1651">
        <v>395.16533163303052</v>
      </c>
      <c r="H50" s="1651">
        <v>31.537876070349981</v>
      </c>
      <c r="I50" s="1651">
        <v>0</v>
      </c>
      <c r="J50" s="1651">
        <v>0</v>
      </c>
      <c r="K50" s="1651">
        <v>0</v>
      </c>
      <c r="L50" s="1651">
        <v>0</v>
      </c>
      <c r="M50" s="1133"/>
    </row>
    <row r="51" spans="1:21" ht="11.25" customHeight="1">
      <c r="A51" s="131"/>
      <c r="B51" s="133"/>
      <c r="C51" s="1659" t="s">
        <v>369</v>
      </c>
      <c r="D51" s="1659" t="s">
        <v>369</v>
      </c>
      <c r="E51" s="1651">
        <v>2818.1702131465258</v>
      </c>
      <c r="F51" s="1651">
        <v>2772.6725792977313</v>
      </c>
      <c r="G51" s="1651">
        <v>45.497633848795878</v>
      </c>
      <c r="H51" s="1651">
        <v>0</v>
      </c>
      <c r="I51" s="1651">
        <v>2</v>
      </c>
      <c r="J51" s="1651">
        <v>2</v>
      </c>
      <c r="K51" s="1651">
        <v>0</v>
      </c>
      <c r="L51" s="1651">
        <v>0</v>
      </c>
      <c r="M51" s="1133"/>
    </row>
    <row r="52" spans="1:21" ht="11.25" customHeight="1">
      <c r="A52" s="131"/>
      <c r="B52" s="133"/>
      <c r="C52" s="1659" t="s">
        <v>574</v>
      </c>
      <c r="D52" s="1659" t="s">
        <v>575</v>
      </c>
      <c r="E52" s="1651">
        <v>854.35038339295193</v>
      </c>
      <c r="F52" s="1651">
        <v>824.05308243083289</v>
      </c>
      <c r="G52" s="1651">
        <v>30.297300962118932</v>
      </c>
      <c r="H52" s="1651">
        <v>0</v>
      </c>
      <c r="I52" s="1651">
        <v>0</v>
      </c>
      <c r="J52" s="1651">
        <v>0</v>
      </c>
      <c r="K52" s="1651">
        <v>0</v>
      </c>
      <c r="L52" s="1651">
        <v>0</v>
      </c>
      <c r="M52" s="1133"/>
    </row>
    <row r="53" spans="1:21" ht="11.25" customHeight="1">
      <c r="A53" s="131"/>
      <c r="B53" s="133"/>
      <c r="C53" s="1659" t="s">
        <v>576</v>
      </c>
      <c r="D53" s="1659" t="s">
        <v>577</v>
      </c>
      <c r="E53" s="1651">
        <v>16.770961902547583</v>
      </c>
      <c r="F53" s="1651">
        <v>10.894071146245061</v>
      </c>
      <c r="G53" s="1651">
        <v>5.8768907563025214</v>
      </c>
      <c r="H53" s="1651">
        <v>0</v>
      </c>
      <c r="I53" s="1651">
        <v>0</v>
      </c>
      <c r="J53" s="1651">
        <v>0</v>
      </c>
      <c r="K53" s="1651">
        <v>0</v>
      </c>
      <c r="L53" s="1651">
        <v>0</v>
      </c>
      <c r="M53" s="1133"/>
    </row>
    <row r="54" spans="1:21" ht="11.25" customHeight="1">
      <c r="A54" s="131"/>
      <c r="B54" s="133"/>
      <c r="C54" s="1659" t="s">
        <v>578</v>
      </c>
      <c r="D54" s="1659" t="s">
        <v>578</v>
      </c>
      <c r="E54" s="1651">
        <v>661.63604510147434</v>
      </c>
      <c r="F54" s="1651">
        <v>287.63604510147434</v>
      </c>
      <c r="G54" s="1651">
        <v>0</v>
      </c>
      <c r="H54" s="1651">
        <v>374</v>
      </c>
      <c r="I54" s="1651">
        <v>0</v>
      </c>
      <c r="J54" s="1651">
        <v>0</v>
      </c>
      <c r="K54" s="1651">
        <v>0</v>
      </c>
      <c r="L54" s="1651">
        <v>0</v>
      </c>
      <c r="M54" s="1133"/>
    </row>
    <row r="55" spans="1:21" ht="12" customHeight="1" thickBot="1">
      <c r="A55" s="131"/>
      <c r="B55" s="133"/>
      <c r="C55" s="1660"/>
      <c r="D55" s="1661"/>
      <c r="E55" s="886"/>
      <c r="F55" s="886"/>
      <c r="G55" s="886"/>
      <c r="H55" s="886"/>
      <c r="I55" s="886"/>
      <c r="J55" s="886"/>
      <c r="K55" s="886"/>
      <c r="L55" s="886"/>
      <c r="M55" s="456"/>
    </row>
    <row r="56" spans="1:21" ht="13.5" thickBot="1">
      <c r="A56" s="131"/>
      <c r="B56" s="133"/>
      <c r="C56" s="1662" t="s">
        <v>579</v>
      </c>
      <c r="D56" s="1663"/>
      <c r="E56" s="1663"/>
      <c r="F56" s="1663"/>
      <c r="G56" s="1663"/>
      <c r="H56" s="1663"/>
      <c r="I56" s="1663"/>
      <c r="J56" s="1663"/>
      <c r="K56" s="1663"/>
      <c r="L56" s="1664"/>
      <c r="M56" s="456"/>
    </row>
    <row r="57" spans="1:21" ht="4.5" customHeight="1">
      <c r="A57" s="131"/>
      <c r="B57" s="133"/>
      <c r="C57" s="1665"/>
      <c r="D57" s="1666"/>
      <c r="E57" s="1666"/>
      <c r="F57" s="1666"/>
      <c r="G57" s="1666"/>
      <c r="H57" s="1666"/>
      <c r="I57" s="1666"/>
      <c r="J57" s="1666"/>
      <c r="K57" s="1666"/>
      <c r="L57" s="1666"/>
      <c r="M57" s="456"/>
    </row>
    <row r="58" spans="1:21" ht="13.5" customHeight="1">
      <c r="A58" s="131"/>
      <c r="B58" s="133"/>
      <c r="C58" s="1640">
        <v>2014</v>
      </c>
      <c r="D58" s="1641"/>
      <c r="E58" s="1642" t="s">
        <v>513</v>
      </c>
      <c r="F58" s="1642"/>
      <c r="G58" s="1642"/>
      <c r="H58" s="1642"/>
      <c r="I58" s="1642" t="s">
        <v>526</v>
      </c>
      <c r="J58" s="1642"/>
      <c r="K58" s="1642"/>
      <c r="L58" s="1642"/>
      <c r="M58" s="456"/>
    </row>
    <row r="59" spans="1:21" s="1669" customFormat="1" ht="15" customHeight="1">
      <c r="A59" s="1667"/>
      <c r="B59" s="1668"/>
      <c r="C59" s="1644"/>
      <c r="D59" s="1645"/>
      <c r="E59" s="1646" t="s">
        <v>513</v>
      </c>
      <c r="F59" s="1646" t="s">
        <v>527</v>
      </c>
      <c r="G59" s="1646" t="s">
        <v>528</v>
      </c>
      <c r="H59" s="1646" t="s">
        <v>529</v>
      </c>
      <c r="I59" s="1646" t="s">
        <v>513</v>
      </c>
      <c r="J59" s="1646" t="s">
        <v>527</v>
      </c>
      <c r="K59" s="1646" t="s">
        <v>528</v>
      </c>
      <c r="L59" s="1646" t="s">
        <v>529</v>
      </c>
      <c r="M59" s="1133"/>
    </row>
    <row r="60" spans="1:21" s="156" customFormat="1">
      <c r="A60" s="154"/>
      <c r="B60" s="155"/>
      <c r="C60" s="1134"/>
      <c r="D60" s="1366" t="s">
        <v>68</v>
      </c>
      <c r="E60" s="1651">
        <v>203548.00000000937</v>
      </c>
      <c r="F60" s="1651">
        <v>197175.18048297364</v>
      </c>
      <c r="G60" s="1651">
        <v>5796.97846127721</v>
      </c>
      <c r="H60" s="1651">
        <v>575.84105575712169</v>
      </c>
      <c r="I60" s="1651">
        <v>160</v>
      </c>
      <c r="J60" s="1651">
        <v>154</v>
      </c>
      <c r="K60" s="1651">
        <v>6</v>
      </c>
      <c r="L60" s="1651">
        <v>0</v>
      </c>
      <c r="M60" s="1133"/>
      <c r="P60" s="1670"/>
      <c r="Q60" s="1670"/>
      <c r="R60" s="1670"/>
      <c r="S60" s="1670"/>
      <c r="T60" s="1670"/>
      <c r="U60" s="1670"/>
    </row>
    <row r="61" spans="1:21" s="156" customFormat="1" ht="11.25" customHeight="1">
      <c r="A61" s="154"/>
      <c r="B61" s="155"/>
      <c r="C61" s="1671"/>
      <c r="D61" s="1672" t="s">
        <v>580</v>
      </c>
      <c r="E61" s="1673">
        <v>199.56628797576923</v>
      </c>
      <c r="F61" s="1673">
        <v>186.40170836932916</v>
      </c>
      <c r="G61" s="1673">
        <v>13.164579606440071</v>
      </c>
      <c r="H61" s="1673">
        <v>0</v>
      </c>
      <c r="I61" s="1673">
        <v>1</v>
      </c>
      <c r="J61" s="1673">
        <v>1</v>
      </c>
      <c r="K61" s="1673">
        <v>0</v>
      </c>
      <c r="L61" s="1673">
        <v>0</v>
      </c>
      <c r="M61" s="1133"/>
      <c r="P61" s="1674"/>
      <c r="S61" s="1670"/>
    </row>
    <row r="62" spans="1:21" s="156" customFormat="1" ht="11.25" customHeight="1">
      <c r="A62" s="154"/>
      <c r="B62" s="155"/>
      <c r="C62" s="1671"/>
      <c r="D62" s="1675" t="s">
        <v>581</v>
      </c>
      <c r="E62" s="1673">
        <v>16921.562484471986</v>
      </c>
      <c r="F62" s="1673">
        <v>16351.901953900591</v>
      </c>
      <c r="G62" s="1673">
        <v>564.73447423336768</v>
      </c>
      <c r="H62" s="1673">
        <v>4.926056338028169</v>
      </c>
      <c r="I62" s="1673">
        <v>3</v>
      </c>
      <c r="J62" s="1673">
        <v>3</v>
      </c>
      <c r="K62" s="1673">
        <v>0</v>
      </c>
      <c r="L62" s="1673">
        <v>0</v>
      </c>
      <c r="M62" s="1133"/>
    </row>
    <row r="63" spans="1:21" s="156" customFormat="1" ht="11.25" customHeight="1">
      <c r="A63" s="154"/>
      <c r="B63" s="155" t="s">
        <v>582</v>
      </c>
      <c r="C63" s="1671"/>
      <c r="D63" s="1675" t="s">
        <v>583</v>
      </c>
      <c r="E63" s="1673">
        <v>47594.146843158938</v>
      </c>
      <c r="F63" s="1673">
        <v>45694.431342754076</v>
      </c>
      <c r="G63" s="1673">
        <v>1831.1020096171012</v>
      </c>
      <c r="H63" s="1673">
        <v>68.61349078767789</v>
      </c>
      <c r="I63" s="1673">
        <v>14</v>
      </c>
      <c r="J63" s="1673">
        <v>13</v>
      </c>
      <c r="K63" s="1673">
        <v>1</v>
      </c>
      <c r="L63" s="1673">
        <v>0</v>
      </c>
      <c r="M63" s="1133"/>
    </row>
    <row r="64" spans="1:21" s="156" customFormat="1" ht="11.25" customHeight="1">
      <c r="A64" s="154"/>
      <c r="B64" s="155"/>
      <c r="C64" s="1671"/>
      <c r="D64" s="1676" t="s">
        <v>584</v>
      </c>
      <c r="E64" s="1673">
        <v>57540.236236088225</v>
      </c>
      <c r="F64" s="1673">
        <v>55785.549295972</v>
      </c>
      <c r="G64" s="1673">
        <v>1706.0324134231519</v>
      </c>
      <c r="H64" s="1673">
        <v>48.65452669301547</v>
      </c>
      <c r="I64" s="1673">
        <v>39</v>
      </c>
      <c r="J64" s="1673">
        <v>36</v>
      </c>
      <c r="K64" s="1673">
        <v>3</v>
      </c>
      <c r="L64" s="1673">
        <v>0</v>
      </c>
      <c r="M64" s="1133"/>
    </row>
    <row r="65" spans="1:13" s="156" customFormat="1" ht="11.25" customHeight="1">
      <c r="A65" s="154"/>
      <c r="B65" s="155"/>
      <c r="C65" s="1671"/>
      <c r="D65" s="1672" t="s">
        <v>585</v>
      </c>
      <c r="E65" s="1673">
        <v>50273.029459591547</v>
      </c>
      <c r="F65" s="1673">
        <v>49015.737977806682</v>
      </c>
      <c r="G65" s="1673">
        <v>1230.9558471861044</v>
      </c>
      <c r="H65" s="1673">
        <v>26.335634598667056</v>
      </c>
      <c r="I65" s="1673">
        <v>65</v>
      </c>
      <c r="J65" s="1673">
        <v>63</v>
      </c>
      <c r="K65" s="1673">
        <v>2</v>
      </c>
      <c r="L65" s="1673">
        <v>0</v>
      </c>
      <c r="M65" s="1133"/>
    </row>
    <row r="66" spans="1:13" s="156" customFormat="1" ht="11.25" customHeight="1">
      <c r="A66" s="154"/>
      <c r="B66" s="155"/>
      <c r="C66" s="1671"/>
      <c r="D66" s="1675" t="s">
        <v>586</v>
      </c>
      <c r="E66" s="1673">
        <v>24535.344813643169</v>
      </c>
      <c r="F66" s="1673">
        <v>24135.31893630253</v>
      </c>
      <c r="G66" s="1673">
        <v>365.62690725630119</v>
      </c>
      <c r="H66" s="1673">
        <v>34.398970084360521</v>
      </c>
      <c r="I66" s="1673">
        <v>33</v>
      </c>
      <c r="J66" s="1673">
        <v>33</v>
      </c>
      <c r="K66" s="1673">
        <v>0</v>
      </c>
      <c r="L66" s="1673">
        <v>0</v>
      </c>
      <c r="M66" s="1133"/>
    </row>
    <row r="67" spans="1:13" s="156" customFormat="1" ht="11.25" customHeight="1">
      <c r="A67" s="154"/>
      <c r="B67" s="155"/>
      <c r="C67" s="1671"/>
      <c r="D67" s="1675" t="s">
        <v>519</v>
      </c>
      <c r="E67" s="1673">
        <v>2392.040024816577</v>
      </c>
      <c r="F67" s="1673">
        <v>2361.9810483889451</v>
      </c>
      <c r="G67" s="1673">
        <v>30.058976427632452</v>
      </c>
      <c r="H67" s="1673">
        <v>0</v>
      </c>
      <c r="I67" s="1673">
        <v>3</v>
      </c>
      <c r="J67" s="1673">
        <v>3</v>
      </c>
      <c r="K67" s="1673">
        <v>0</v>
      </c>
      <c r="L67" s="1673">
        <v>0</v>
      </c>
      <c r="M67" s="1133"/>
    </row>
    <row r="68" spans="1:13" s="156" customFormat="1" ht="11.25" customHeight="1">
      <c r="A68" s="154"/>
      <c r="B68" s="155"/>
      <c r="C68" s="1671"/>
      <c r="D68" s="1675" t="s">
        <v>578</v>
      </c>
      <c r="E68" s="1673">
        <v>4092.0738502545369</v>
      </c>
      <c r="F68" s="1673">
        <v>3643.858219472062</v>
      </c>
      <c r="G68" s="1673">
        <v>55.30325352710252</v>
      </c>
      <c r="H68" s="1673">
        <v>392.91237725537269</v>
      </c>
      <c r="I68" s="1673">
        <v>2</v>
      </c>
      <c r="J68" s="1673">
        <v>2</v>
      </c>
      <c r="K68" s="1673">
        <v>0</v>
      </c>
      <c r="L68" s="1673">
        <v>0</v>
      </c>
      <c r="M68" s="1133"/>
    </row>
    <row r="69" spans="1:13" s="1656" customFormat="1" ht="11.25" customHeight="1">
      <c r="A69" s="1654"/>
      <c r="B69" s="1677"/>
      <c r="C69" s="1678" t="s">
        <v>587</v>
      </c>
      <c r="D69" s="1679" t="s">
        <v>588</v>
      </c>
      <c r="E69" s="1679"/>
      <c r="F69" s="1679"/>
      <c r="G69" s="1679"/>
      <c r="H69" s="1679"/>
      <c r="I69" s="1678"/>
      <c r="J69" s="1678"/>
      <c r="K69" s="1680"/>
      <c r="L69" s="1680"/>
      <c r="M69" s="1681"/>
    </row>
    <row r="70" spans="1:13" ht="13.5" customHeight="1">
      <c r="A70" s="133"/>
      <c r="B70" s="155"/>
      <c r="C70" s="1682" t="s">
        <v>589</v>
      </c>
      <c r="D70" s="147"/>
      <c r="E70" s="1135" t="s">
        <v>590</v>
      </c>
      <c r="F70" s="147"/>
      <c r="H70" s="147"/>
      <c r="I70" s="147"/>
      <c r="J70" s="147"/>
      <c r="K70" s="1138"/>
      <c r="L70" s="1138"/>
      <c r="M70" s="1133"/>
    </row>
    <row r="71" spans="1:13">
      <c r="A71" s="131"/>
      <c r="B71" s="133"/>
      <c r="C71" s="133"/>
      <c r="D71" s="133"/>
      <c r="E71" s="133"/>
      <c r="F71" s="133"/>
      <c r="G71" s="133"/>
      <c r="H71" s="133"/>
      <c r="I71" s="133"/>
      <c r="J71" s="1532">
        <v>42736</v>
      </c>
      <c r="K71" s="1532"/>
      <c r="L71" s="1532"/>
      <c r="M71" s="259">
        <v>17</v>
      </c>
    </row>
  </sheetData>
  <mergeCells count="35">
    <mergeCell ref="C58:D59"/>
    <mergeCell ref="E58:H58"/>
    <mergeCell ref="I58:L58"/>
    <mergeCell ref="D69:H69"/>
    <mergeCell ref="J71:L71"/>
    <mergeCell ref="C50:D50"/>
    <mergeCell ref="C51:D51"/>
    <mergeCell ref="C52:D52"/>
    <mergeCell ref="C53:D53"/>
    <mergeCell ref="C54:D54"/>
    <mergeCell ref="C56:L56"/>
    <mergeCell ref="C44:D44"/>
    <mergeCell ref="C45:D45"/>
    <mergeCell ref="C46:D46"/>
    <mergeCell ref="C47:D47"/>
    <mergeCell ref="C48:D48"/>
    <mergeCell ref="C49:D49"/>
    <mergeCell ref="C38:D38"/>
    <mergeCell ref="C39:D39"/>
    <mergeCell ref="C40:D40"/>
    <mergeCell ref="C41:D41"/>
    <mergeCell ref="C42:D42"/>
    <mergeCell ref="C43:D43"/>
    <mergeCell ref="C8:D8"/>
    <mergeCell ref="C9:D9"/>
    <mergeCell ref="C10:D10"/>
    <mergeCell ref="C11:D11"/>
    <mergeCell ref="C36:D36"/>
    <mergeCell ref="C37:D37"/>
    <mergeCell ref="B1:D1"/>
    <mergeCell ref="B2:D2"/>
    <mergeCell ref="C4:L4"/>
    <mergeCell ref="C6:D7"/>
    <mergeCell ref="E6:H6"/>
    <mergeCell ref="I6:L6"/>
  </mergeCells>
  <printOptions horizontalCentered="1"/>
  <pageMargins left="0.15748031496062992" right="0.15748031496062992" top="0.19685039370078741" bottom="0.19685039370078741" header="0" footer="0"/>
  <pageSetup paperSize="9" orientation="portrait" horizontalDpi="1200"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cols>
    <col min="1" max="1" width="1" style="412" customWidth="1"/>
    <col min="2" max="2" width="2.5703125" style="412" customWidth="1"/>
    <col min="3" max="3" width="2" style="412" customWidth="1"/>
    <col min="4" max="4" width="13.28515625" style="412" customWidth="1"/>
    <col min="5" max="5" width="6.28515625" style="412" customWidth="1"/>
    <col min="6" max="8" width="7.140625" style="412" customWidth="1"/>
    <col min="9" max="9" width="6.42578125" style="412" customWidth="1"/>
    <col min="10" max="10" width="6.5703125" style="412" customWidth="1"/>
    <col min="11" max="11" width="7.28515625" style="412" customWidth="1"/>
    <col min="12" max="12" width="28.42578125" style="412" customWidth="1"/>
    <col min="13" max="13" width="2.5703125" style="412" customWidth="1"/>
    <col min="14" max="14" width="1" style="412" customWidth="1"/>
    <col min="15" max="29" width="9.140625" style="412"/>
    <col min="30" max="30" width="15.140625" style="412" customWidth="1"/>
    <col min="31" max="34" width="6.42578125" style="412" customWidth="1"/>
    <col min="35" max="36" width="2.140625" style="412" customWidth="1"/>
    <col min="37" max="38" width="6.42578125" style="412" customWidth="1"/>
    <col min="39" max="39" width="15.140625" style="412" customWidth="1"/>
    <col min="40" max="41" width="6.42578125" style="412" customWidth="1"/>
    <col min="42" max="16384" width="9.140625" style="412"/>
  </cols>
  <sheetData>
    <row r="1" spans="1:41" ht="13.5" customHeight="1">
      <c r="A1" s="407"/>
      <c r="B1" s="411"/>
      <c r="C1" s="411"/>
      <c r="D1" s="411"/>
      <c r="E1" s="411"/>
      <c r="F1" s="408"/>
      <c r="G1" s="408"/>
      <c r="H1" s="408"/>
      <c r="I1" s="408"/>
      <c r="J1" s="408"/>
      <c r="K1" s="408"/>
      <c r="L1" s="1489" t="s">
        <v>335</v>
      </c>
      <c r="M1" s="1489"/>
      <c r="N1" s="407"/>
    </row>
    <row r="2" spans="1:41" ht="6" customHeight="1">
      <c r="A2" s="407"/>
      <c r="B2" s="1586"/>
      <c r="C2" s="1587"/>
      <c r="D2" s="1587"/>
      <c r="E2" s="526"/>
      <c r="F2" s="526"/>
      <c r="G2" s="526"/>
      <c r="H2" s="526"/>
      <c r="I2" s="526"/>
      <c r="J2" s="526"/>
      <c r="K2" s="526"/>
      <c r="L2" s="458"/>
      <c r="M2" s="417"/>
      <c r="N2" s="407"/>
      <c r="O2" s="469"/>
      <c r="P2" s="469"/>
      <c r="Q2" s="469"/>
      <c r="R2" s="469"/>
      <c r="S2" s="469"/>
      <c r="T2" s="469"/>
      <c r="U2" s="469"/>
      <c r="V2" s="469"/>
      <c r="W2" s="469"/>
      <c r="X2" s="469"/>
      <c r="Y2" s="469"/>
      <c r="Z2" s="469"/>
      <c r="AA2" s="469"/>
      <c r="AB2" s="469"/>
      <c r="AC2" s="469"/>
      <c r="AD2" s="469"/>
      <c r="AE2" s="469"/>
      <c r="AF2" s="469"/>
      <c r="AG2" s="469"/>
      <c r="AH2" s="469"/>
      <c r="AI2" s="469"/>
      <c r="AJ2" s="469"/>
      <c r="AK2" s="469"/>
      <c r="AL2" s="469"/>
      <c r="AM2" s="469"/>
      <c r="AN2" s="469"/>
      <c r="AO2" s="469"/>
    </row>
    <row r="3" spans="1:41" ht="11.25" customHeight="1" thickBot="1">
      <c r="A3" s="407"/>
      <c r="B3" s="470"/>
      <c r="C3" s="417"/>
      <c r="D3" s="417"/>
      <c r="E3" s="417"/>
      <c r="F3" s="417"/>
      <c r="G3" s="417"/>
      <c r="H3" s="417"/>
      <c r="I3" s="417"/>
      <c r="J3" s="417"/>
      <c r="K3" s="417"/>
      <c r="L3" s="580" t="s">
        <v>73</v>
      </c>
      <c r="M3" s="417"/>
      <c r="N3" s="407"/>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row>
    <row r="4" spans="1:41" s="421" customFormat="1" ht="13.5" customHeight="1" thickBot="1">
      <c r="A4" s="419"/>
      <c r="B4" s="574"/>
      <c r="C4" s="1577" t="s">
        <v>133</v>
      </c>
      <c r="D4" s="1578"/>
      <c r="E4" s="1578"/>
      <c r="F4" s="1578"/>
      <c r="G4" s="1578"/>
      <c r="H4" s="1578"/>
      <c r="I4" s="1578"/>
      <c r="J4" s="1578"/>
      <c r="K4" s="1578"/>
      <c r="L4" s="1579"/>
      <c r="M4" s="417"/>
      <c r="N4" s="419"/>
      <c r="O4" s="638"/>
      <c r="P4" s="638"/>
      <c r="Q4" s="638"/>
      <c r="R4" s="638"/>
      <c r="S4" s="638"/>
      <c r="T4" s="638"/>
      <c r="U4" s="638"/>
      <c r="V4" s="638"/>
      <c r="W4" s="638"/>
      <c r="X4" s="638"/>
      <c r="Y4" s="638"/>
      <c r="Z4" s="638"/>
      <c r="AA4" s="638"/>
      <c r="AB4" s="638"/>
      <c r="AC4" s="638"/>
      <c r="AD4" s="749"/>
      <c r="AE4" s="749"/>
      <c r="AF4" s="749"/>
      <c r="AG4" s="749"/>
      <c r="AH4" s="749"/>
      <c r="AI4" s="749"/>
      <c r="AJ4" s="749"/>
      <c r="AK4" s="749"/>
      <c r="AL4" s="749"/>
      <c r="AM4" s="749"/>
      <c r="AN4" s="749"/>
      <c r="AO4" s="749"/>
    </row>
    <row r="5" spans="1:41" s="755" customFormat="1">
      <c r="B5" s="756"/>
      <c r="C5" s="1588" t="s">
        <v>134</v>
      </c>
      <c r="D5" s="1588"/>
      <c r="E5" s="584"/>
      <c r="F5" s="509"/>
      <c r="G5" s="509"/>
      <c r="H5" s="509"/>
      <c r="I5" s="509"/>
      <c r="J5" s="509"/>
      <c r="K5" s="509"/>
      <c r="L5" s="459"/>
      <c r="M5" s="459"/>
      <c r="N5" s="759"/>
      <c r="O5" s="757"/>
      <c r="P5" s="757"/>
      <c r="Q5" s="757"/>
      <c r="R5" s="757"/>
      <c r="S5" s="757"/>
      <c r="T5" s="757"/>
      <c r="U5" s="757"/>
      <c r="V5" s="757"/>
      <c r="W5" s="757"/>
      <c r="X5" s="757"/>
      <c r="Y5" s="757"/>
      <c r="Z5" s="757"/>
      <c r="AA5" s="757"/>
      <c r="AB5" s="757"/>
      <c r="AC5" s="757"/>
      <c r="AD5" s="758"/>
      <c r="AE5" s="758"/>
      <c r="AF5" s="758"/>
      <c r="AG5" s="758"/>
      <c r="AH5" s="758"/>
      <c r="AI5" s="758"/>
      <c r="AJ5" s="758"/>
      <c r="AK5" s="758"/>
      <c r="AL5" s="758"/>
      <c r="AM5" s="758"/>
      <c r="AO5" s="758"/>
    </row>
    <row r="6" spans="1:41" ht="13.5" customHeight="1">
      <c r="A6" s="407"/>
      <c r="B6" s="470"/>
      <c r="C6" s="1588"/>
      <c r="D6" s="1588"/>
      <c r="E6" s="1585">
        <v>2016</v>
      </c>
      <c r="F6" s="1585"/>
      <c r="G6" s="1585"/>
      <c r="H6" s="1585"/>
      <c r="I6" s="1585"/>
      <c r="J6" s="1585"/>
      <c r="K6" s="1589" t="str">
        <f xml:space="preserve"> CONCATENATE("valor médio de ",J7,F6)</f>
        <v>valor médio de dez.</v>
      </c>
      <c r="L6" s="509"/>
      <c r="M6" s="459"/>
      <c r="N6" s="579"/>
      <c r="O6" s="469"/>
      <c r="P6" s="469"/>
      <c r="Q6" s="469"/>
      <c r="R6" s="469"/>
      <c r="S6" s="469"/>
      <c r="T6" s="469"/>
      <c r="U6" s="469"/>
      <c r="V6" s="469"/>
      <c r="W6" s="469"/>
      <c r="X6" s="469"/>
      <c r="Y6" s="469"/>
      <c r="Z6" s="469"/>
      <c r="AA6" s="469"/>
      <c r="AB6" s="469"/>
      <c r="AC6" s="469"/>
      <c r="AD6" s="750"/>
      <c r="AE6" s="762" t="s">
        <v>348</v>
      </c>
      <c r="AF6" s="762"/>
      <c r="AG6" s="762" t="s">
        <v>349</v>
      </c>
      <c r="AH6" s="762"/>
      <c r="AI6" s="750"/>
      <c r="AJ6" s="750"/>
      <c r="AK6" s="750"/>
      <c r="AL6" s="750"/>
      <c r="AM6" s="750"/>
      <c r="AN6" s="763" t="str">
        <f>VLOOKUP(AI8,AJ8:AK9,2,FALSE)</f>
        <v>beneficiário</v>
      </c>
      <c r="AO6" s="762"/>
    </row>
    <row r="7" spans="1:41" ht="13.5" customHeight="1">
      <c r="A7" s="407"/>
      <c r="B7" s="470"/>
      <c r="C7" s="447"/>
      <c r="D7" s="447"/>
      <c r="E7" s="1128" t="s">
        <v>99</v>
      </c>
      <c r="F7" s="1128" t="s">
        <v>98</v>
      </c>
      <c r="G7" s="1128" t="s">
        <v>97</v>
      </c>
      <c r="H7" s="1128" t="s">
        <v>96</v>
      </c>
      <c r="I7" s="1128" t="s">
        <v>95</v>
      </c>
      <c r="J7" s="1128" t="s">
        <v>94</v>
      </c>
      <c r="K7" s="1590" t="e">
        <f xml:space="preserve"> CONCATENATE("valor médio de ",#REF!,#REF!)</f>
        <v>#REF!</v>
      </c>
      <c r="L7" s="459"/>
      <c r="M7" s="507"/>
      <c r="N7" s="579"/>
      <c r="O7" s="469"/>
      <c r="P7" s="469"/>
      <c r="Q7" s="469"/>
      <c r="R7" s="469"/>
      <c r="S7" s="469"/>
      <c r="T7" s="469"/>
      <c r="U7" s="469"/>
      <c r="V7" s="469"/>
      <c r="W7" s="469"/>
      <c r="X7" s="469"/>
      <c r="Y7" s="469"/>
      <c r="Z7" s="469"/>
      <c r="AA7" s="469"/>
      <c r="AB7" s="469"/>
      <c r="AC7" s="469"/>
      <c r="AD7" s="750"/>
      <c r="AE7" s="751" t="s">
        <v>350</v>
      </c>
      <c r="AF7" s="750" t="s">
        <v>68</v>
      </c>
      <c r="AG7" s="751" t="s">
        <v>350</v>
      </c>
      <c r="AH7" s="750" t="s">
        <v>68</v>
      </c>
      <c r="AI7" s="752"/>
      <c r="AJ7" s="750"/>
      <c r="AK7" s="750"/>
      <c r="AL7" s="750"/>
      <c r="AM7" s="750"/>
      <c r="AN7" s="751" t="s">
        <v>350</v>
      </c>
      <c r="AO7" s="750" t="s">
        <v>68</v>
      </c>
    </row>
    <row r="8" spans="1:41" s="690" customFormat="1">
      <c r="A8" s="686"/>
      <c r="B8" s="687"/>
      <c r="C8" s="688" t="s">
        <v>68</v>
      </c>
      <c r="D8" s="689"/>
      <c r="E8" s="383">
        <v>97434</v>
      </c>
      <c r="F8" s="383">
        <v>98043</v>
      </c>
      <c r="G8" s="383">
        <v>97246</v>
      </c>
      <c r="H8" s="383">
        <v>96140</v>
      </c>
      <c r="I8" s="383">
        <v>96225</v>
      </c>
      <c r="J8" s="383">
        <v>96906</v>
      </c>
      <c r="K8" s="764">
        <v>252.21</v>
      </c>
      <c r="L8" s="691"/>
      <c r="M8" s="692"/>
      <c r="N8" s="686"/>
      <c r="O8" s="800"/>
      <c r="P8" s="799"/>
      <c r="Q8" s="800"/>
      <c r="R8" s="800"/>
      <c r="S8" s="693"/>
      <c r="T8" s="693"/>
      <c r="U8" s="693"/>
      <c r="V8" s="693"/>
      <c r="W8" s="693"/>
      <c r="X8" s="693"/>
      <c r="Y8" s="693"/>
      <c r="Z8" s="693"/>
      <c r="AA8" s="693"/>
      <c r="AB8" s="693"/>
      <c r="AC8" s="693"/>
      <c r="AD8" s="749" t="str">
        <f>+C9</f>
        <v>Aveiro</v>
      </c>
      <c r="AE8" s="753">
        <f>+K9</f>
        <v>250.47</v>
      </c>
      <c r="AF8" s="753">
        <f>+$K$8</f>
        <v>252.21</v>
      </c>
      <c r="AG8" s="753">
        <f>+K46</f>
        <v>118.42553236679301</v>
      </c>
      <c r="AH8" s="753">
        <f t="shared" ref="AH8:AH27" si="0">+$K$45</f>
        <v>111.073077465205</v>
      </c>
      <c r="AI8" s="749">
        <v>2</v>
      </c>
      <c r="AJ8" s="749">
        <v>1</v>
      </c>
      <c r="AK8" s="749" t="s">
        <v>348</v>
      </c>
      <c r="AL8" s="749"/>
      <c r="AM8" s="749" t="str">
        <f>+AD8</f>
        <v>Aveiro</v>
      </c>
      <c r="AN8" s="754">
        <f>INDEX($AD$7:$AH$27,MATCH($AM8,$AD$7:$AD$27,0),MATCH(AN$7,$AD$7:$AH$7,0)+2*($AI$8-1))</f>
        <v>118.42553236679301</v>
      </c>
      <c r="AO8" s="754">
        <f>INDEX($AD$7:$AH$27,MATCH($AM8,$AD$7:$AD$27,0),MATCH(AO$7,$AD$7:$AH$7,0)+2*($AI$8-1))</f>
        <v>111.073077465205</v>
      </c>
    </row>
    <row r="9" spans="1:41">
      <c r="A9" s="407"/>
      <c r="B9" s="470"/>
      <c r="C9" s="95" t="s">
        <v>62</v>
      </c>
      <c r="D9" s="415"/>
      <c r="E9" s="335">
        <v>5172</v>
      </c>
      <c r="F9" s="335">
        <v>5189</v>
      </c>
      <c r="G9" s="335">
        <v>5207</v>
      </c>
      <c r="H9" s="335">
        <v>5190</v>
      </c>
      <c r="I9" s="335">
        <v>5133</v>
      </c>
      <c r="J9" s="335">
        <v>5123</v>
      </c>
      <c r="K9" s="765">
        <v>250.47</v>
      </c>
      <c r="L9" s="459"/>
      <c r="M9" s="507"/>
      <c r="N9" s="407"/>
      <c r="O9" s="469"/>
      <c r="P9" s="469"/>
      <c r="Q9" s="469"/>
      <c r="R9" s="469"/>
      <c r="S9" s="469"/>
      <c r="T9" s="469"/>
      <c r="U9" s="469"/>
      <c r="V9" s="469"/>
      <c r="W9" s="469"/>
      <c r="X9" s="469"/>
      <c r="Y9" s="469"/>
      <c r="Z9" s="469"/>
      <c r="AA9" s="469"/>
      <c r="AB9" s="469"/>
      <c r="AC9" s="469"/>
      <c r="AD9" s="749" t="str">
        <f t="shared" ref="AD9:AD26" si="1">+C10</f>
        <v>Beja</v>
      </c>
      <c r="AE9" s="753">
        <f t="shared" ref="AE9:AE26" si="2">+K10</f>
        <v>306.75</v>
      </c>
      <c r="AF9" s="753">
        <f t="shared" ref="AF9:AF27" si="3">+$K$8</f>
        <v>252.21</v>
      </c>
      <c r="AG9" s="753">
        <f t="shared" ref="AG9:AG26" si="4">+K47</f>
        <v>110.24429337734701</v>
      </c>
      <c r="AH9" s="753">
        <f t="shared" si="0"/>
        <v>111.073077465205</v>
      </c>
      <c r="AI9" s="750"/>
      <c r="AJ9" s="750">
        <v>2</v>
      </c>
      <c r="AK9" s="750" t="s">
        <v>349</v>
      </c>
      <c r="AL9" s="750"/>
      <c r="AM9" s="749" t="str">
        <f t="shared" ref="AM9:AM27" si="5">+AD9</f>
        <v>Beja</v>
      </c>
      <c r="AN9" s="754">
        <f t="shared" ref="AN9:AO27" si="6">INDEX($AD$7:$AH$27,MATCH($AM9,$AD$7:$AD$27,0),MATCH(AN$7,$AD$7:$AH$7,0)+2*($AI$8-1))</f>
        <v>110.24429337734701</v>
      </c>
      <c r="AO9" s="754">
        <f t="shared" si="6"/>
        <v>111.073077465205</v>
      </c>
    </row>
    <row r="10" spans="1:41">
      <c r="A10" s="407"/>
      <c r="B10" s="470"/>
      <c r="C10" s="95" t="s">
        <v>55</v>
      </c>
      <c r="D10" s="415"/>
      <c r="E10" s="335">
        <v>1769</v>
      </c>
      <c r="F10" s="335">
        <v>1781</v>
      </c>
      <c r="G10" s="335">
        <v>1757</v>
      </c>
      <c r="H10" s="335">
        <v>1719</v>
      </c>
      <c r="I10" s="335">
        <v>1715</v>
      </c>
      <c r="J10" s="335">
        <v>1744</v>
      </c>
      <c r="K10" s="765">
        <v>306.75</v>
      </c>
      <c r="L10" s="459"/>
      <c r="M10" s="507"/>
      <c r="N10" s="407"/>
      <c r="O10" s="469"/>
      <c r="P10" s="469"/>
      <c r="Q10" s="469"/>
      <c r="R10" s="469"/>
      <c r="S10" s="469"/>
      <c r="T10" s="469"/>
      <c r="U10" s="469"/>
      <c r="V10" s="469"/>
      <c r="W10" s="469"/>
      <c r="X10" s="469"/>
      <c r="Y10" s="469"/>
      <c r="Z10" s="469"/>
      <c r="AA10" s="469"/>
      <c r="AB10" s="469"/>
      <c r="AC10" s="469"/>
      <c r="AD10" s="749" t="str">
        <f t="shared" si="1"/>
        <v>Braga</v>
      </c>
      <c r="AE10" s="753">
        <f t="shared" si="2"/>
        <v>242.94</v>
      </c>
      <c r="AF10" s="753">
        <f t="shared" si="3"/>
        <v>252.21</v>
      </c>
      <c r="AG10" s="753">
        <f t="shared" si="4"/>
        <v>116.386072715875</v>
      </c>
      <c r="AH10" s="753">
        <f t="shared" si="0"/>
        <v>111.073077465205</v>
      </c>
      <c r="AI10" s="750"/>
      <c r="AJ10" s="750"/>
      <c r="AK10" s="750"/>
      <c r="AL10" s="750"/>
      <c r="AM10" s="749" t="str">
        <f t="shared" si="5"/>
        <v>Braga</v>
      </c>
      <c r="AN10" s="754">
        <f t="shared" si="6"/>
        <v>116.386072715875</v>
      </c>
      <c r="AO10" s="754">
        <f t="shared" si="6"/>
        <v>111.073077465205</v>
      </c>
    </row>
    <row r="11" spans="1:41">
      <c r="A11" s="407"/>
      <c r="B11" s="470"/>
      <c r="C11" s="95" t="s">
        <v>64</v>
      </c>
      <c r="D11" s="415"/>
      <c r="E11" s="335">
        <v>3198</v>
      </c>
      <c r="F11" s="335">
        <v>3216</v>
      </c>
      <c r="G11" s="335">
        <v>3131</v>
      </c>
      <c r="H11" s="335">
        <v>3047</v>
      </c>
      <c r="I11" s="335">
        <v>3060</v>
      </c>
      <c r="J11" s="335">
        <v>3059</v>
      </c>
      <c r="K11" s="765">
        <v>242.94</v>
      </c>
      <c r="L11" s="459"/>
      <c r="M11" s="507"/>
      <c r="N11" s="407"/>
      <c r="O11" s="469"/>
      <c r="P11" s="469"/>
      <c r="Q11" s="469"/>
      <c r="R11" s="469"/>
      <c r="S11" s="469"/>
      <c r="T11" s="469"/>
      <c r="U11" s="469"/>
      <c r="V11" s="469"/>
      <c r="W11" s="469"/>
      <c r="X11" s="469"/>
      <c r="Y11" s="469"/>
      <c r="Z11" s="469"/>
      <c r="AA11" s="469"/>
      <c r="AB11" s="469"/>
      <c r="AC11" s="469"/>
      <c r="AD11" s="749" t="str">
        <f t="shared" si="1"/>
        <v>Bragança</v>
      </c>
      <c r="AE11" s="753">
        <f t="shared" si="2"/>
        <v>260.95999999999998</v>
      </c>
      <c r="AF11" s="753">
        <f t="shared" si="3"/>
        <v>252.21</v>
      </c>
      <c r="AG11" s="753">
        <f t="shared" si="4"/>
        <v>116.025867647059</v>
      </c>
      <c r="AH11" s="753">
        <f t="shared" si="0"/>
        <v>111.073077465205</v>
      </c>
      <c r="AI11" s="750"/>
      <c r="AJ11" s="750"/>
      <c r="AK11" s="750"/>
      <c r="AL11" s="750"/>
      <c r="AM11" s="749" t="str">
        <f t="shared" si="5"/>
        <v>Bragança</v>
      </c>
      <c r="AN11" s="754">
        <f t="shared" si="6"/>
        <v>116.025867647059</v>
      </c>
      <c r="AO11" s="754">
        <f t="shared" si="6"/>
        <v>111.073077465205</v>
      </c>
    </row>
    <row r="12" spans="1:41">
      <c r="A12" s="407"/>
      <c r="B12" s="470"/>
      <c r="C12" s="95" t="s">
        <v>66</v>
      </c>
      <c r="D12" s="415"/>
      <c r="E12" s="335">
        <v>903</v>
      </c>
      <c r="F12" s="335">
        <v>896</v>
      </c>
      <c r="G12" s="335">
        <v>888</v>
      </c>
      <c r="H12" s="335">
        <v>890</v>
      </c>
      <c r="I12" s="335">
        <v>889</v>
      </c>
      <c r="J12" s="335">
        <v>907</v>
      </c>
      <c r="K12" s="765">
        <v>260.95999999999998</v>
      </c>
      <c r="L12" s="459"/>
      <c r="M12" s="507"/>
      <c r="N12" s="407"/>
      <c r="AD12" s="749" t="str">
        <f t="shared" si="1"/>
        <v>Castelo Branco</v>
      </c>
      <c r="AE12" s="753">
        <f t="shared" si="2"/>
        <v>245.03</v>
      </c>
      <c r="AF12" s="753">
        <f t="shared" si="3"/>
        <v>252.21</v>
      </c>
      <c r="AG12" s="753">
        <f t="shared" si="4"/>
        <v>112.405703682558</v>
      </c>
      <c r="AH12" s="753">
        <f t="shared" si="0"/>
        <v>111.073077465205</v>
      </c>
      <c r="AI12" s="752"/>
      <c r="AJ12" s="752"/>
      <c r="AK12" s="752"/>
      <c r="AL12" s="752"/>
      <c r="AM12" s="749" t="str">
        <f t="shared" si="5"/>
        <v>Castelo Branco</v>
      </c>
      <c r="AN12" s="754">
        <f t="shared" si="6"/>
        <v>112.405703682558</v>
      </c>
      <c r="AO12" s="754">
        <f t="shared" si="6"/>
        <v>111.073077465205</v>
      </c>
    </row>
    <row r="13" spans="1:41">
      <c r="A13" s="407"/>
      <c r="B13" s="470"/>
      <c r="C13" s="95" t="s">
        <v>75</v>
      </c>
      <c r="D13" s="415"/>
      <c r="E13" s="335">
        <v>1591</v>
      </c>
      <c r="F13" s="335">
        <v>1628</v>
      </c>
      <c r="G13" s="335">
        <v>1622</v>
      </c>
      <c r="H13" s="335">
        <v>1568</v>
      </c>
      <c r="I13" s="335">
        <v>1590</v>
      </c>
      <c r="J13" s="335">
        <v>1607</v>
      </c>
      <c r="K13" s="765">
        <v>245.03</v>
      </c>
      <c r="L13" s="459"/>
      <c r="M13" s="507"/>
      <c r="N13" s="407"/>
      <c r="AD13" s="749" t="str">
        <f t="shared" si="1"/>
        <v>Coimbra</v>
      </c>
      <c r="AE13" s="753">
        <f t="shared" si="2"/>
        <v>221.61</v>
      </c>
      <c r="AF13" s="753">
        <f t="shared" si="3"/>
        <v>252.21</v>
      </c>
      <c r="AG13" s="753">
        <f t="shared" si="4"/>
        <v>120.429421877377</v>
      </c>
      <c r="AH13" s="753">
        <f t="shared" si="0"/>
        <v>111.073077465205</v>
      </c>
      <c r="AI13" s="752"/>
      <c r="AJ13" s="752"/>
      <c r="AK13" s="752"/>
      <c r="AL13" s="752"/>
      <c r="AM13" s="749" t="str">
        <f t="shared" si="5"/>
        <v>Coimbra</v>
      </c>
      <c r="AN13" s="754">
        <f t="shared" si="6"/>
        <v>120.429421877377</v>
      </c>
      <c r="AO13" s="754">
        <f t="shared" si="6"/>
        <v>111.073077465205</v>
      </c>
    </row>
    <row r="14" spans="1:41">
      <c r="A14" s="407"/>
      <c r="B14" s="470"/>
      <c r="C14" s="95" t="s">
        <v>61</v>
      </c>
      <c r="D14" s="415"/>
      <c r="E14" s="335">
        <v>3601</v>
      </c>
      <c r="F14" s="335">
        <v>3534</v>
      </c>
      <c r="G14" s="335">
        <v>3549</v>
      </c>
      <c r="H14" s="335">
        <v>3585</v>
      </c>
      <c r="I14" s="335">
        <v>3537</v>
      </c>
      <c r="J14" s="335">
        <v>3572</v>
      </c>
      <c r="K14" s="765">
        <v>221.61</v>
      </c>
      <c r="L14" s="459"/>
      <c r="M14" s="507"/>
      <c r="N14" s="407"/>
      <c r="AD14" s="749" t="str">
        <f t="shared" si="1"/>
        <v>Évora</v>
      </c>
      <c r="AE14" s="753">
        <f t="shared" si="2"/>
        <v>270.95</v>
      </c>
      <c r="AF14" s="753">
        <f t="shared" si="3"/>
        <v>252.21</v>
      </c>
      <c r="AG14" s="753">
        <f t="shared" si="4"/>
        <v>106.78283738796399</v>
      </c>
      <c r="AH14" s="753">
        <f t="shared" si="0"/>
        <v>111.073077465205</v>
      </c>
      <c r="AI14" s="752"/>
      <c r="AJ14" s="752"/>
      <c r="AK14" s="752"/>
      <c r="AL14" s="752"/>
      <c r="AM14" s="749" t="str">
        <f t="shared" si="5"/>
        <v>Évora</v>
      </c>
      <c r="AN14" s="754">
        <f t="shared" si="6"/>
        <v>106.78283738796399</v>
      </c>
      <c r="AO14" s="754">
        <f t="shared" si="6"/>
        <v>111.073077465205</v>
      </c>
    </row>
    <row r="15" spans="1:41">
      <c r="A15" s="407"/>
      <c r="B15" s="470"/>
      <c r="C15" s="95" t="s">
        <v>56</v>
      </c>
      <c r="D15" s="415"/>
      <c r="E15" s="335">
        <v>1538</v>
      </c>
      <c r="F15" s="335">
        <v>1525</v>
      </c>
      <c r="G15" s="335">
        <v>1498</v>
      </c>
      <c r="H15" s="335">
        <v>1500</v>
      </c>
      <c r="I15" s="335">
        <v>1500</v>
      </c>
      <c r="J15" s="335">
        <v>1540</v>
      </c>
      <c r="K15" s="765">
        <v>270.95</v>
      </c>
      <c r="L15" s="459"/>
      <c r="M15" s="507"/>
      <c r="N15" s="407"/>
      <c r="AD15" s="749" t="str">
        <f t="shared" si="1"/>
        <v>Faro</v>
      </c>
      <c r="AE15" s="753">
        <f t="shared" si="2"/>
        <v>248.27</v>
      </c>
      <c r="AF15" s="753">
        <f t="shared" si="3"/>
        <v>252.21</v>
      </c>
      <c r="AG15" s="753">
        <f t="shared" si="4"/>
        <v>116.096939554965</v>
      </c>
      <c r="AH15" s="753">
        <f t="shared" si="0"/>
        <v>111.073077465205</v>
      </c>
      <c r="AI15" s="752"/>
      <c r="AJ15" s="752"/>
      <c r="AK15" s="752"/>
      <c r="AL15" s="752"/>
      <c r="AM15" s="749" t="str">
        <f t="shared" si="5"/>
        <v>Faro</v>
      </c>
      <c r="AN15" s="754">
        <f t="shared" si="6"/>
        <v>116.096939554965</v>
      </c>
      <c r="AO15" s="754">
        <f t="shared" si="6"/>
        <v>111.073077465205</v>
      </c>
    </row>
    <row r="16" spans="1:41">
      <c r="A16" s="407"/>
      <c r="B16" s="470"/>
      <c r="C16" s="95" t="s">
        <v>74</v>
      </c>
      <c r="D16" s="415"/>
      <c r="E16" s="335">
        <v>2940</v>
      </c>
      <c r="F16" s="335">
        <v>2934</v>
      </c>
      <c r="G16" s="335">
        <v>2871</v>
      </c>
      <c r="H16" s="335">
        <v>2832</v>
      </c>
      <c r="I16" s="335">
        <v>2861</v>
      </c>
      <c r="J16" s="335">
        <v>2816</v>
      </c>
      <c r="K16" s="765">
        <v>248.27</v>
      </c>
      <c r="L16" s="459"/>
      <c r="M16" s="507"/>
      <c r="N16" s="407"/>
      <c r="AD16" s="749" t="str">
        <f t="shared" si="1"/>
        <v>Guarda</v>
      </c>
      <c r="AE16" s="753">
        <f t="shared" si="2"/>
        <v>250.12</v>
      </c>
      <c r="AF16" s="753">
        <f t="shared" si="3"/>
        <v>252.21</v>
      </c>
      <c r="AG16" s="753">
        <f t="shared" si="4"/>
        <v>107.676071540634</v>
      </c>
      <c r="AH16" s="753">
        <f t="shared" si="0"/>
        <v>111.073077465205</v>
      </c>
      <c r="AI16" s="752"/>
      <c r="AJ16" s="752"/>
      <c r="AK16" s="752"/>
      <c r="AL16" s="752"/>
      <c r="AM16" s="749" t="str">
        <f t="shared" si="5"/>
        <v>Guarda</v>
      </c>
      <c r="AN16" s="754">
        <f t="shared" si="6"/>
        <v>107.676071540634</v>
      </c>
      <c r="AO16" s="754">
        <f t="shared" si="6"/>
        <v>111.073077465205</v>
      </c>
    </row>
    <row r="17" spans="1:41">
      <c r="A17" s="407"/>
      <c r="B17" s="470"/>
      <c r="C17" s="95" t="s">
        <v>76</v>
      </c>
      <c r="D17" s="415"/>
      <c r="E17" s="335">
        <v>1319</v>
      </c>
      <c r="F17" s="335">
        <v>1335</v>
      </c>
      <c r="G17" s="335">
        <v>1367</v>
      </c>
      <c r="H17" s="335">
        <v>1348</v>
      </c>
      <c r="I17" s="335">
        <v>1354</v>
      </c>
      <c r="J17" s="335">
        <v>1373</v>
      </c>
      <c r="K17" s="765">
        <v>250.12</v>
      </c>
      <c r="L17" s="459"/>
      <c r="M17" s="507"/>
      <c r="N17" s="407"/>
      <c r="AD17" s="749" t="str">
        <f t="shared" si="1"/>
        <v>Leiria</v>
      </c>
      <c r="AE17" s="753">
        <f t="shared" si="2"/>
        <v>237.79</v>
      </c>
      <c r="AF17" s="753">
        <f t="shared" si="3"/>
        <v>252.21</v>
      </c>
      <c r="AG17" s="753">
        <f t="shared" si="4"/>
        <v>116.06403061224501</v>
      </c>
      <c r="AH17" s="753">
        <f t="shared" si="0"/>
        <v>111.073077465205</v>
      </c>
      <c r="AI17" s="752"/>
      <c r="AJ17" s="752"/>
      <c r="AK17" s="752"/>
      <c r="AL17" s="752"/>
      <c r="AM17" s="749" t="str">
        <f t="shared" si="5"/>
        <v>Leiria</v>
      </c>
      <c r="AN17" s="754">
        <f t="shared" si="6"/>
        <v>116.06403061224501</v>
      </c>
      <c r="AO17" s="754">
        <f t="shared" si="6"/>
        <v>111.073077465205</v>
      </c>
    </row>
    <row r="18" spans="1:41">
      <c r="A18" s="407"/>
      <c r="B18" s="470"/>
      <c r="C18" s="95" t="s">
        <v>60</v>
      </c>
      <c r="D18" s="415"/>
      <c r="E18" s="335">
        <v>2122</v>
      </c>
      <c r="F18" s="335">
        <v>2056</v>
      </c>
      <c r="G18" s="335">
        <v>2028</v>
      </c>
      <c r="H18" s="335">
        <v>2004</v>
      </c>
      <c r="I18" s="335">
        <v>1990</v>
      </c>
      <c r="J18" s="335">
        <v>2012</v>
      </c>
      <c r="K18" s="765">
        <v>237.79</v>
      </c>
      <c r="L18" s="459"/>
      <c r="M18" s="507"/>
      <c r="N18" s="407"/>
      <c r="AD18" s="749" t="str">
        <f t="shared" si="1"/>
        <v>Lisboa</v>
      </c>
      <c r="AE18" s="753">
        <f t="shared" si="2"/>
        <v>257</v>
      </c>
      <c r="AF18" s="753">
        <f t="shared" si="3"/>
        <v>252.21</v>
      </c>
      <c r="AG18" s="753">
        <f t="shared" si="4"/>
        <v>114.88210365524</v>
      </c>
      <c r="AH18" s="753">
        <f t="shared" si="0"/>
        <v>111.073077465205</v>
      </c>
      <c r="AI18" s="752"/>
      <c r="AJ18" s="752"/>
      <c r="AK18" s="752"/>
      <c r="AL18" s="752"/>
      <c r="AM18" s="749" t="str">
        <f t="shared" si="5"/>
        <v>Lisboa</v>
      </c>
      <c r="AN18" s="754">
        <f t="shared" si="6"/>
        <v>114.88210365524</v>
      </c>
      <c r="AO18" s="754">
        <f t="shared" si="6"/>
        <v>111.073077465205</v>
      </c>
    </row>
    <row r="19" spans="1:41">
      <c r="A19" s="407"/>
      <c r="B19" s="470"/>
      <c r="C19" s="95" t="s">
        <v>59</v>
      </c>
      <c r="D19" s="415"/>
      <c r="E19" s="335">
        <v>16711</v>
      </c>
      <c r="F19" s="335">
        <v>16850</v>
      </c>
      <c r="G19" s="335">
        <v>16676</v>
      </c>
      <c r="H19" s="335">
        <v>16364</v>
      </c>
      <c r="I19" s="335">
        <v>16414</v>
      </c>
      <c r="J19" s="335">
        <v>16541</v>
      </c>
      <c r="K19" s="765">
        <v>257</v>
      </c>
      <c r="L19" s="459"/>
      <c r="M19" s="507"/>
      <c r="N19" s="407"/>
      <c r="AD19" s="749" t="str">
        <f t="shared" si="1"/>
        <v>Portalegre</v>
      </c>
      <c r="AE19" s="753">
        <f t="shared" si="2"/>
        <v>290.86</v>
      </c>
      <c r="AF19" s="753">
        <f t="shared" si="3"/>
        <v>252.21</v>
      </c>
      <c r="AG19" s="753">
        <f t="shared" si="4"/>
        <v>112.215489410418</v>
      </c>
      <c r="AH19" s="753">
        <f t="shared" si="0"/>
        <v>111.073077465205</v>
      </c>
      <c r="AI19" s="752"/>
      <c r="AJ19" s="752"/>
      <c r="AK19" s="752"/>
      <c r="AL19" s="752"/>
      <c r="AM19" s="749" t="str">
        <f t="shared" si="5"/>
        <v>Portalegre</v>
      </c>
      <c r="AN19" s="754">
        <f t="shared" si="6"/>
        <v>112.215489410418</v>
      </c>
      <c r="AO19" s="754">
        <f t="shared" si="6"/>
        <v>111.073077465205</v>
      </c>
    </row>
    <row r="20" spans="1:41">
      <c r="A20" s="407"/>
      <c r="B20" s="470"/>
      <c r="C20" s="95" t="s">
        <v>57</v>
      </c>
      <c r="D20" s="415"/>
      <c r="E20" s="335">
        <v>1285</v>
      </c>
      <c r="F20" s="335">
        <v>1289</v>
      </c>
      <c r="G20" s="335">
        <v>1317</v>
      </c>
      <c r="H20" s="335">
        <v>1281</v>
      </c>
      <c r="I20" s="335">
        <v>1319</v>
      </c>
      <c r="J20" s="335">
        <v>1348</v>
      </c>
      <c r="K20" s="765">
        <v>290.86</v>
      </c>
      <c r="L20" s="459"/>
      <c r="M20" s="507"/>
      <c r="N20" s="407"/>
      <c r="AD20" s="749" t="str">
        <f t="shared" si="1"/>
        <v>Porto</v>
      </c>
      <c r="AE20" s="753">
        <f t="shared" si="2"/>
        <v>246.34</v>
      </c>
      <c r="AF20" s="753">
        <f t="shared" si="3"/>
        <v>252.21</v>
      </c>
      <c r="AG20" s="753">
        <f t="shared" si="4"/>
        <v>112.506094952268</v>
      </c>
      <c r="AH20" s="753">
        <f t="shared" si="0"/>
        <v>111.073077465205</v>
      </c>
      <c r="AI20" s="752"/>
      <c r="AJ20" s="752"/>
      <c r="AK20" s="752"/>
      <c r="AL20" s="752"/>
      <c r="AM20" s="749" t="str">
        <f t="shared" si="5"/>
        <v>Porto</v>
      </c>
      <c r="AN20" s="754">
        <f t="shared" si="6"/>
        <v>112.506094952268</v>
      </c>
      <c r="AO20" s="754">
        <f t="shared" si="6"/>
        <v>111.073077465205</v>
      </c>
    </row>
    <row r="21" spans="1:41">
      <c r="A21" s="407"/>
      <c r="B21" s="470"/>
      <c r="C21" s="95" t="s">
        <v>63</v>
      </c>
      <c r="D21" s="415"/>
      <c r="E21" s="335">
        <v>28575</v>
      </c>
      <c r="F21" s="335">
        <v>28983</v>
      </c>
      <c r="G21" s="335">
        <v>28748</v>
      </c>
      <c r="H21" s="335">
        <v>28440</v>
      </c>
      <c r="I21" s="335">
        <v>28485</v>
      </c>
      <c r="J21" s="335">
        <v>28628</v>
      </c>
      <c r="K21" s="765">
        <v>246.34</v>
      </c>
      <c r="L21" s="459"/>
      <c r="M21" s="507"/>
      <c r="N21" s="407"/>
      <c r="AD21" s="749" t="str">
        <f t="shared" si="1"/>
        <v>Santarém</v>
      </c>
      <c r="AE21" s="753">
        <f t="shared" si="2"/>
        <v>252.7</v>
      </c>
      <c r="AF21" s="753">
        <f t="shared" si="3"/>
        <v>252.21</v>
      </c>
      <c r="AG21" s="753">
        <f t="shared" si="4"/>
        <v>111.594969450102</v>
      </c>
      <c r="AH21" s="753">
        <f t="shared" si="0"/>
        <v>111.073077465205</v>
      </c>
      <c r="AI21" s="752"/>
      <c r="AJ21" s="752"/>
      <c r="AK21" s="752"/>
      <c r="AL21" s="752"/>
      <c r="AM21" s="749" t="str">
        <f t="shared" si="5"/>
        <v>Santarém</v>
      </c>
      <c r="AN21" s="754">
        <f t="shared" si="6"/>
        <v>111.594969450102</v>
      </c>
      <c r="AO21" s="754">
        <f t="shared" si="6"/>
        <v>111.073077465205</v>
      </c>
    </row>
    <row r="22" spans="1:41">
      <c r="A22" s="407"/>
      <c r="B22" s="470"/>
      <c r="C22" s="95" t="s">
        <v>79</v>
      </c>
      <c r="D22" s="415"/>
      <c r="E22" s="335">
        <v>2651</v>
      </c>
      <c r="F22" s="335">
        <v>2619</v>
      </c>
      <c r="G22" s="335">
        <v>2538</v>
      </c>
      <c r="H22" s="335">
        <v>2536</v>
      </c>
      <c r="I22" s="335">
        <v>2581</v>
      </c>
      <c r="J22" s="335">
        <v>2605</v>
      </c>
      <c r="K22" s="765">
        <v>252.7</v>
      </c>
      <c r="L22" s="459"/>
      <c r="M22" s="507"/>
      <c r="N22" s="407"/>
      <c r="AD22" s="749" t="str">
        <f t="shared" si="1"/>
        <v>Setúbal</v>
      </c>
      <c r="AE22" s="753">
        <f t="shared" si="2"/>
        <v>266.39</v>
      </c>
      <c r="AF22" s="753">
        <f t="shared" si="3"/>
        <v>252.21</v>
      </c>
      <c r="AG22" s="753">
        <f t="shared" si="4"/>
        <v>119.1471784343</v>
      </c>
      <c r="AH22" s="753">
        <f t="shared" si="0"/>
        <v>111.073077465205</v>
      </c>
      <c r="AI22" s="752"/>
      <c r="AJ22" s="752"/>
      <c r="AK22" s="752"/>
      <c r="AL22" s="752"/>
      <c r="AM22" s="749" t="str">
        <f t="shared" si="5"/>
        <v>Setúbal</v>
      </c>
      <c r="AN22" s="754">
        <f t="shared" si="6"/>
        <v>119.1471784343</v>
      </c>
      <c r="AO22" s="754">
        <f t="shared" si="6"/>
        <v>111.073077465205</v>
      </c>
    </row>
    <row r="23" spans="1:41">
      <c r="A23" s="407"/>
      <c r="B23" s="470"/>
      <c r="C23" s="95" t="s">
        <v>58</v>
      </c>
      <c r="D23" s="415"/>
      <c r="E23" s="335">
        <v>8592</v>
      </c>
      <c r="F23" s="335">
        <v>8625</v>
      </c>
      <c r="G23" s="335">
        <v>8506</v>
      </c>
      <c r="H23" s="335">
        <v>8327</v>
      </c>
      <c r="I23" s="335">
        <v>8314</v>
      </c>
      <c r="J23" s="335">
        <v>8390</v>
      </c>
      <c r="K23" s="765">
        <v>266.39</v>
      </c>
      <c r="L23" s="459"/>
      <c r="M23" s="507"/>
      <c r="N23" s="407"/>
      <c r="AD23" s="749" t="str">
        <f t="shared" si="1"/>
        <v>Viana do Castelo</v>
      </c>
      <c r="AE23" s="753">
        <f t="shared" si="2"/>
        <v>216.49</v>
      </c>
      <c r="AF23" s="753">
        <f t="shared" si="3"/>
        <v>252.21</v>
      </c>
      <c r="AG23" s="753">
        <f t="shared" si="4"/>
        <v>118.17426895685</v>
      </c>
      <c r="AH23" s="753">
        <f t="shared" si="0"/>
        <v>111.073077465205</v>
      </c>
      <c r="AI23" s="752"/>
      <c r="AJ23" s="752"/>
      <c r="AK23" s="752"/>
      <c r="AL23" s="752"/>
      <c r="AM23" s="749" t="str">
        <f t="shared" si="5"/>
        <v>Viana do Castelo</v>
      </c>
      <c r="AN23" s="754">
        <f t="shared" si="6"/>
        <v>118.17426895685</v>
      </c>
      <c r="AO23" s="754">
        <f t="shared" si="6"/>
        <v>111.073077465205</v>
      </c>
    </row>
    <row r="24" spans="1:41">
      <c r="A24" s="407"/>
      <c r="B24" s="470"/>
      <c r="C24" s="95" t="s">
        <v>65</v>
      </c>
      <c r="D24" s="415"/>
      <c r="E24" s="335">
        <v>1269</v>
      </c>
      <c r="F24" s="335">
        <v>1277</v>
      </c>
      <c r="G24" s="335">
        <v>1276</v>
      </c>
      <c r="H24" s="335">
        <v>1261</v>
      </c>
      <c r="I24" s="335">
        <v>1274</v>
      </c>
      <c r="J24" s="335">
        <v>1303</v>
      </c>
      <c r="K24" s="765">
        <v>216.49</v>
      </c>
      <c r="L24" s="459"/>
      <c r="M24" s="507"/>
      <c r="N24" s="407"/>
      <c r="AD24" s="749" t="str">
        <f t="shared" si="1"/>
        <v>Vila Real</v>
      </c>
      <c r="AE24" s="753">
        <f t="shared" si="2"/>
        <v>235.53</v>
      </c>
      <c r="AF24" s="753">
        <f t="shared" si="3"/>
        <v>252.21</v>
      </c>
      <c r="AG24" s="753">
        <f t="shared" si="4"/>
        <v>117.401713457707</v>
      </c>
      <c r="AH24" s="753">
        <f t="shared" si="0"/>
        <v>111.073077465205</v>
      </c>
      <c r="AI24" s="752"/>
      <c r="AJ24" s="752"/>
      <c r="AK24" s="752"/>
      <c r="AL24" s="752"/>
      <c r="AM24" s="749" t="str">
        <f t="shared" si="5"/>
        <v>Vila Real</v>
      </c>
      <c r="AN24" s="754">
        <f t="shared" si="6"/>
        <v>117.401713457707</v>
      </c>
      <c r="AO24" s="754">
        <f t="shared" si="6"/>
        <v>111.073077465205</v>
      </c>
    </row>
    <row r="25" spans="1:41">
      <c r="A25" s="407"/>
      <c r="B25" s="470"/>
      <c r="C25" s="95" t="s">
        <v>67</v>
      </c>
      <c r="D25" s="415"/>
      <c r="E25" s="335">
        <v>2712</v>
      </c>
      <c r="F25" s="335">
        <v>2716</v>
      </c>
      <c r="G25" s="335">
        <v>2713</v>
      </c>
      <c r="H25" s="335">
        <v>2695</v>
      </c>
      <c r="I25" s="335">
        <v>2709</v>
      </c>
      <c r="J25" s="335">
        <v>2755</v>
      </c>
      <c r="K25" s="765">
        <v>235.53</v>
      </c>
      <c r="L25" s="459"/>
      <c r="M25" s="507"/>
      <c r="N25" s="407"/>
      <c r="AD25" s="749" t="str">
        <f t="shared" si="1"/>
        <v>Viseu</v>
      </c>
      <c r="AE25" s="753">
        <f t="shared" si="2"/>
        <v>242.16</v>
      </c>
      <c r="AF25" s="753">
        <f t="shared" si="3"/>
        <v>252.21</v>
      </c>
      <c r="AG25" s="753">
        <f t="shared" si="4"/>
        <v>112.28662998255299</v>
      </c>
      <c r="AH25" s="753">
        <f t="shared" si="0"/>
        <v>111.073077465205</v>
      </c>
      <c r="AI25" s="752"/>
      <c r="AJ25" s="752"/>
      <c r="AK25" s="752"/>
      <c r="AL25" s="752"/>
      <c r="AM25" s="749" t="str">
        <f t="shared" si="5"/>
        <v>Viseu</v>
      </c>
      <c r="AN25" s="754">
        <f t="shared" si="6"/>
        <v>112.28662998255299</v>
      </c>
      <c r="AO25" s="754">
        <f t="shared" si="6"/>
        <v>111.073077465205</v>
      </c>
    </row>
    <row r="26" spans="1:41">
      <c r="A26" s="407"/>
      <c r="B26" s="470"/>
      <c r="C26" s="95" t="s">
        <v>77</v>
      </c>
      <c r="D26" s="415"/>
      <c r="E26" s="335">
        <v>3450</v>
      </c>
      <c r="F26" s="335">
        <v>3469</v>
      </c>
      <c r="G26" s="335">
        <v>3444</v>
      </c>
      <c r="H26" s="335">
        <v>3436</v>
      </c>
      <c r="I26" s="335">
        <v>3449</v>
      </c>
      <c r="J26" s="335">
        <v>3455</v>
      </c>
      <c r="K26" s="765">
        <v>242.16</v>
      </c>
      <c r="L26" s="459"/>
      <c r="M26" s="507"/>
      <c r="N26" s="407"/>
      <c r="AD26" s="749" t="str">
        <f t="shared" si="1"/>
        <v>Açores</v>
      </c>
      <c r="AE26" s="753">
        <f t="shared" si="2"/>
        <v>269.02</v>
      </c>
      <c r="AF26" s="753">
        <f t="shared" si="3"/>
        <v>252.21</v>
      </c>
      <c r="AG26" s="753">
        <f t="shared" si="4"/>
        <v>80.415411977875294</v>
      </c>
      <c r="AH26" s="753">
        <f t="shared" si="0"/>
        <v>111.073077465205</v>
      </c>
      <c r="AI26" s="752"/>
      <c r="AJ26" s="752"/>
      <c r="AK26" s="752"/>
      <c r="AL26" s="752"/>
      <c r="AM26" s="749" t="str">
        <f t="shared" si="5"/>
        <v>Açores</v>
      </c>
      <c r="AN26" s="754">
        <f t="shared" si="6"/>
        <v>80.415411977875294</v>
      </c>
      <c r="AO26" s="754">
        <f t="shared" si="6"/>
        <v>111.073077465205</v>
      </c>
    </row>
    <row r="27" spans="1:41">
      <c r="A27" s="407"/>
      <c r="B27" s="470"/>
      <c r="C27" s="95" t="s">
        <v>131</v>
      </c>
      <c r="D27" s="415"/>
      <c r="E27" s="335">
        <v>6188</v>
      </c>
      <c r="F27" s="335">
        <v>6257</v>
      </c>
      <c r="G27" s="335">
        <v>6270</v>
      </c>
      <c r="H27" s="335">
        <v>6248</v>
      </c>
      <c r="I27" s="335">
        <v>6196</v>
      </c>
      <c r="J27" s="335">
        <v>6269</v>
      </c>
      <c r="K27" s="765">
        <v>269.02</v>
      </c>
      <c r="L27" s="459"/>
      <c r="M27" s="507"/>
      <c r="N27" s="407"/>
      <c r="AD27" s="749" t="str">
        <f>+C28</f>
        <v>Madeira</v>
      </c>
      <c r="AE27" s="753">
        <f>+K28</f>
        <v>256.38</v>
      </c>
      <c r="AF27" s="753">
        <f t="shared" si="3"/>
        <v>252.21</v>
      </c>
      <c r="AG27" s="753">
        <f>+K65</f>
        <v>107.437762474599</v>
      </c>
      <c r="AH27" s="753">
        <f t="shared" si="0"/>
        <v>111.073077465205</v>
      </c>
      <c r="AI27" s="752"/>
      <c r="AJ27" s="752"/>
      <c r="AK27" s="752"/>
      <c r="AL27" s="752"/>
      <c r="AM27" s="749" t="str">
        <f t="shared" si="5"/>
        <v>Madeira</v>
      </c>
      <c r="AN27" s="754">
        <f t="shared" si="6"/>
        <v>107.437762474599</v>
      </c>
      <c r="AO27" s="754">
        <f t="shared" si="6"/>
        <v>111.073077465205</v>
      </c>
    </row>
    <row r="28" spans="1:41">
      <c r="A28" s="407"/>
      <c r="B28" s="470"/>
      <c r="C28" s="95" t="s">
        <v>132</v>
      </c>
      <c r="D28" s="415"/>
      <c r="E28" s="335">
        <v>1848</v>
      </c>
      <c r="F28" s="335">
        <v>1864</v>
      </c>
      <c r="G28" s="335">
        <v>1840</v>
      </c>
      <c r="H28" s="335">
        <v>1869</v>
      </c>
      <c r="I28" s="335">
        <v>1855</v>
      </c>
      <c r="J28" s="335">
        <v>1859</v>
      </c>
      <c r="K28" s="765">
        <v>256.38</v>
      </c>
      <c r="L28" s="459"/>
      <c r="M28" s="507"/>
      <c r="N28" s="407"/>
      <c r="AD28" s="693"/>
      <c r="AE28" s="739"/>
      <c r="AG28" s="739"/>
    </row>
    <row r="29" spans="1:41" ht="3.75" customHeight="1">
      <c r="A29" s="407"/>
      <c r="B29" s="470"/>
      <c r="C29" s="95"/>
      <c r="D29" s="415"/>
      <c r="E29" s="335"/>
      <c r="F29" s="335"/>
      <c r="G29" s="335"/>
      <c r="H29" s="335"/>
      <c r="I29" s="335"/>
      <c r="J29" s="335"/>
      <c r="K29" s="336"/>
      <c r="L29" s="459"/>
      <c r="M29" s="507"/>
      <c r="N29" s="407"/>
      <c r="AD29" s="693"/>
      <c r="AE29" s="739"/>
      <c r="AG29" s="739"/>
    </row>
    <row r="30" spans="1:41" ht="15.75" customHeight="1">
      <c r="A30" s="407"/>
      <c r="B30" s="470"/>
      <c r="C30" s="741"/>
      <c r="D30" s="782" t="s">
        <v>386</v>
      </c>
      <c r="E30" s="741"/>
      <c r="F30" s="741"/>
      <c r="G30" s="1582" t="s">
        <v>636</v>
      </c>
      <c r="H30" s="1582"/>
      <c r="I30" s="1582"/>
      <c r="J30" s="1582"/>
      <c r="K30" s="743"/>
      <c r="L30" s="743"/>
      <c r="M30" s="744"/>
      <c r="N30" s="407"/>
      <c r="AD30" s="693"/>
      <c r="AE30" s="739"/>
      <c r="AG30" s="739"/>
    </row>
    <row r="31" spans="1:41">
      <c r="A31" s="407"/>
      <c r="B31" s="740"/>
      <c r="C31" s="741"/>
      <c r="D31" s="741"/>
      <c r="E31" s="741"/>
      <c r="F31" s="741"/>
      <c r="G31" s="741"/>
      <c r="H31" s="741"/>
      <c r="I31" s="742"/>
      <c r="J31" s="742"/>
      <c r="K31" s="743"/>
      <c r="L31" s="743"/>
      <c r="M31" s="744"/>
      <c r="N31" s="407"/>
    </row>
    <row r="32" spans="1:41" ht="12" customHeight="1">
      <c r="A32" s="407"/>
      <c r="B32" s="470"/>
      <c r="C32" s="741"/>
      <c r="D32" s="741"/>
      <c r="E32" s="741"/>
      <c r="F32" s="741"/>
      <c r="G32" s="741"/>
      <c r="H32" s="741"/>
      <c r="I32" s="742"/>
      <c r="J32" s="742"/>
      <c r="K32" s="743"/>
      <c r="L32" s="743"/>
      <c r="M32" s="744"/>
      <c r="N32" s="407"/>
    </row>
    <row r="33" spans="1:41" ht="12" customHeight="1">
      <c r="A33" s="407"/>
      <c r="B33" s="470"/>
      <c r="C33" s="741"/>
      <c r="D33" s="741"/>
      <c r="E33" s="741"/>
      <c r="F33" s="741"/>
      <c r="G33" s="741"/>
      <c r="H33" s="741"/>
      <c r="I33" s="742"/>
      <c r="J33" s="742"/>
      <c r="K33" s="743"/>
      <c r="L33" s="743"/>
      <c r="M33" s="744"/>
      <c r="N33" s="407"/>
    </row>
    <row r="34" spans="1:41" ht="12" customHeight="1">
      <c r="A34" s="407"/>
      <c r="B34" s="470"/>
      <c r="C34" s="741"/>
      <c r="D34" s="741"/>
      <c r="E34" s="741"/>
      <c r="F34" s="741"/>
      <c r="G34" s="741"/>
      <c r="H34" s="741"/>
      <c r="I34" s="742"/>
      <c r="J34" s="742"/>
      <c r="K34" s="743"/>
      <c r="L34" s="743"/>
      <c r="M34" s="744"/>
      <c r="N34" s="407"/>
    </row>
    <row r="35" spans="1:41" ht="12" customHeight="1">
      <c r="A35" s="407"/>
      <c r="B35" s="470"/>
      <c r="C35" s="741"/>
      <c r="D35" s="741"/>
      <c r="E35" s="741"/>
      <c r="F35" s="741"/>
      <c r="G35" s="741"/>
      <c r="H35" s="741"/>
      <c r="I35" s="742"/>
      <c r="J35" s="742"/>
      <c r="K35" s="743"/>
      <c r="L35" s="743"/>
      <c r="M35" s="744"/>
      <c r="N35" s="407"/>
    </row>
    <row r="36" spans="1:41" ht="27" customHeight="1">
      <c r="A36" s="407"/>
      <c r="B36" s="470"/>
      <c r="C36" s="741"/>
      <c r="D36" s="741"/>
      <c r="E36" s="741"/>
      <c r="F36" s="741"/>
      <c r="G36" s="741"/>
      <c r="H36" s="741"/>
      <c r="I36" s="742"/>
      <c r="J36" s="742"/>
      <c r="K36" s="743"/>
      <c r="L36" s="743"/>
      <c r="M36" s="744"/>
      <c r="N36" s="407"/>
      <c r="AK36" s="434"/>
      <c r="AL36" s="434"/>
      <c r="AM36" s="434"/>
      <c r="AN36" s="434"/>
      <c r="AO36" s="434"/>
    </row>
    <row r="37" spans="1:41" ht="12" customHeight="1">
      <c r="A37" s="407"/>
      <c r="B37" s="470"/>
      <c r="C37" s="741"/>
      <c r="D37" s="741"/>
      <c r="E37" s="741"/>
      <c r="F37" s="741"/>
      <c r="G37" s="741"/>
      <c r="H37" s="741"/>
      <c r="I37" s="742"/>
      <c r="J37" s="742"/>
      <c r="K37" s="743"/>
      <c r="L37" s="743"/>
      <c r="M37" s="744"/>
      <c r="N37" s="407"/>
      <c r="AK37" s="434"/>
      <c r="AL37" s="434"/>
      <c r="AM37" s="434"/>
      <c r="AN37" s="434"/>
      <c r="AO37" s="434"/>
    </row>
    <row r="38" spans="1:41" ht="12" customHeight="1">
      <c r="A38" s="407"/>
      <c r="B38" s="470"/>
      <c r="C38" s="741"/>
      <c r="D38" s="741"/>
      <c r="E38" s="741"/>
      <c r="F38" s="741"/>
      <c r="G38" s="741"/>
      <c r="H38" s="741"/>
      <c r="I38" s="742"/>
      <c r="J38" s="742"/>
      <c r="K38" s="743"/>
      <c r="L38" s="743"/>
      <c r="M38" s="744"/>
      <c r="N38" s="407"/>
      <c r="AK38" s="434"/>
      <c r="AL38" s="434"/>
      <c r="AM38" s="434"/>
      <c r="AN38" s="434"/>
      <c r="AO38" s="434"/>
    </row>
    <row r="39" spans="1:41" ht="12" customHeight="1">
      <c r="A39" s="407"/>
      <c r="B39" s="470"/>
      <c r="C39" s="745"/>
      <c r="D39" s="745"/>
      <c r="E39" s="745"/>
      <c r="F39" s="745"/>
      <c r="G39" s="745"/>
      <c r="H39" s="745"/>
      <c r="I39" s="745"/>
      <c r="J39" s="745"/>
      <c r="K39" s="746"/>
      <c r="L39" s="747"/>
      <c r="M39" s="748"/>
      <c r="N39" s="407"/>
      <c r="AK39" s="434"/>
      <c r="AL39" s="434"/>
      <c r="AM39" s="434"/>
      <c r="AN39" s="434"/>
      <c r="AO39" s="434"/>
    </row>
    <row r="40" spans="1:41" ht="3" customHeight="1" thickBot="1">
      <c r="A40" s="407"/>
      <c r="B40" s="470"/>
      <c r="C40" s="459"/>
      <c r="D40" s="459"/>
      <c r="E40" s="459"/>
      <c r="F40" s="459"/>
      <c r="G40" s="459"/>
      <c r="H40" s="459"/>
      <c r="I40" s="459"/>
      <c r="J40" s="459"/>
      <c r="K40" s="694"/>
      <c r="L40" s="473"/>
      <c r="M40" s="527"/>
      <c r="N40" s="407"/>
      <c r="AK40" s="434"/>
      <c r="AL40" s="434"/>
      <c r="AM40" s="434"/>
      <c r="AN40" s="434"/>
      <c r="AO40" s="434"/>
    </row>
    <row r="41" spans="1:41" ht="13.5" customHeight="1" thickBot="1">
      <c r="A41" s="407"/>
      <c r="B41" s="470"/>
      <c r="C41" s="1577" t="s">
        <v>312</v>
      </c>
      <c r="D41" s="1578"/>
      <c r="E41" s="1578"/>
      <c r="F41" s="1578"/>
      <c r="G41" s="1578"/>
      <c r="H41" s="1578"/>
      <c r="I41" s="1578"/>
      <c r="J41" s="1578"/>
      <c r="K41" s="1578"/>
      <c r="L41" s="1579"/>
      <c r="M41" s="527"/>
      <c r="N41" s="407"/>
      <c r="AK41" s="434"/>
      <c r="AL41" s="434"/>
      <c r="AM41" s="434"/>
      <c r="AN41" s="434"/>
      <c r="AO41" s="434"/>
    </row>
    <row r="42" spans="1:41" s="407" customFormat="1" ht="6.75" customHeight="1">
      <c r="B42" s="470"/>
      <c r="C42" s="1482" t="s">
        <v>134</v>
      </c>
      <c r="D42" s="1482"/>
      <c r="E42" s="695"/>
      <c r="F42" s="695"/>
      <c r="G42" s="695"/>
      <c r="H42" s="695"/>
      <c r="I42" s="695"/>
      <c r="J42" s="695"/>
      <c r="K42" s="696"/>
      <c r="L42" s="696"/>
      <c r="M42" s="527"/>
      <c r="O42" s="412"/>
      <c r="P42" s="412"/>
      <c r="Q42" s="412"/>
      <c r="R42" s="412"/>
      <c r="S42" s="412"/>
      <c r="T42" s="412"/>
      <c r="U42" s="412"/>
      <c r="V42" s="412"/>
      <c r="W42" s="412"/>
      <c r="X42" s="412"/>
      <c r="Y42" s="412"/>
      <c r="Z42" s="412"/>
      <c r="AA42" s="412"/>
      <c r="AB42" s="412"/>
      <c r="AC42" s="412"/>
      <c r="AD42" s="412"/>
      <c r="AE42" s="412"/>
      <c r="AF42" s="412"/>
      <c r="AG42" s="412"/>
      <c r="AH42" s="412"/>
      <c r="AI42" s="412"/>
      <c r="AJ42" s="412"/>
      <c r="AK42" s="434"/>
      <c r="AL42" s="434"/>
      <c r="AM42" s="434"/>
      <c r="AN42" s="434"/>
      <c r="AO42" s="434"/>
    </row>
    <row r="43" spans="1:41" ht="10.5" customHeight="1">
      <c r="A43" s="407"/>
      <c r="B43" s="470"/>
      <c r="C43" s="1482"/>
      <c r="D43" s="1482"/>
      <c r="E43" s="1585">
        <v>2016</v>
      </c>
      <c r="F43" s="1585"/>
      <c r="G43" s="1585"/>
      <c r="H43" s="1585"/>
      <c r="I43" s="1585"/>
      <c r="J43" s="1585"/>
      <c r="K43" s="1580" t="str">
        <f xml:space="preserve"> CONCATENATE("valor médio de ",J7,F6)</f>
        <v>valor médio de dez.</v>
      </c>
      <c r="L43" s="425"/>
      <c r="M43" s="417"/>
      <c r="N43" s="407"/>
      <c r="AK43" s="434"/>
      <c r="AL43" s="434"/>
      <c r="AM43" s="434"/>
      <c r="AN43" s="434"/>
      <c r="AO43" s="434"/>
    </row>
    <row r="44" spans="1:41" ht="15" customHeight="1">
      <c r="A44" s="407"/>
      <c r="B44" s="470"/>
      <c r="C44" s="422"/>
      <c r="D44" s="422"/>
      <c r="E44" s="760" t="str">
        <f t="shared" ref="E44:J44" si="7">+E7</f>
        <v>jul.</v>
      </c>
      <c r="F44" s="760" t="str">
        <f t="shared" si="7"/>
        <v>ago.</v>
      </c>
      <c r="G44" s="760" t="str">
        <f t="shared" si="7"/>
        <v>set.</v>
      </c>
      <c r="H44" s="760" t="str">
        <f t="shared" si="7"/>
        <v>out.</v>
      </c>
      <c r="I44" s="760" t="str">
        <f t="shared" si="7"/>
        <v>nov.</v>
      </c>
      <c r="J44" s="760" t="str">
        <f t="shared" si="7"/>
        <v>dez.</v>
      </c>
      <c r="K44" s="1581" t="e">
        <f xml:space="preserve"> CONCATENATE("valor médio de ",#REF!,#REF!)</f>
        <v>#REF!</v>
      </c>
      <c r="L44" s="425"/>
      <c r="M44" s="527"/>
      <c r="N44" s="407"/>
      <c r="AK44" s="434"/>
      <c r="AL44" s="434"/>
      <c r="AM44" s="434"/>
      <c r="AN44" s="434"/>
      <c r="AO44" s="434"/>
    </row>
    <row r="45" spans="1:41" s="430" customFormat="1" ht="13.5" customHeight="1">
      <c r="A45" s="427"/>
      <c r="B45" s="697"/>
      <c r="C45" s="685" t="s">
        <v>68</v>
      </c>
      <c r="D45" s="494"/>
      <c r="E45" s="383">
        <v>215050</v>
      </c>
      <c r="F45" s="383">
        <v>216776</v>
      </c>
      <c r="G45" s="383">
        <v>215181</v>
      </c>
      <c r="H45" s="383">
        <v>212741</v>
      </c>
      <c r="I45" s="383">
        <v>213739</v>
      </c>
      <c r="J45" s="383">
        <v>216061</v>
      </c>
      <c r="K45" s="783">
        <v>111.073077465205</v>
      </c>
      <c r="L45" s="338"/>
      <c r="M45" s="698"/>
      <c r="N45" s="427"/>
      <c r="O45" s="800"/>
      <c r="P45" s="799"/>
      <c r="Q45" s="800"/>
      <c r="R45" s="800"/>
      <c r="S45" s="412"/>
      <c r="T45" s="412"/>
      <c r="U45" s="412"/>
      <c r="V45" s="412"/>
      <c r="W45" s="412"/>
      <c r="X45" s="412"/>
      <c r="Y45" s="412"/>
      <c r="Z45" s="412"/>
      <c r="AA45" s="412"/>
      <c r="AB45" s="412"/>
      <c r="AC45" s="412"/>
      <c r="AD45" s="412"/>
      <c r="AE45" s="412"/>
      <c r="AF45" s="412"/>
      <c r="AG45" s="412"/>
      <c r="AH45" s="412"/>
      <c r="AI45" s="412"/>
      <c r="AJ45" s="412"/>
      <c r="AK45" s="434"/>
      <c r="AL45" s="434"/>
      <c r="AM45" s="434"/>
      <c r="AN45" s="761"/>
      <c r="AO45" s="761"/>
    </row>
    <row r="46" spans="1:41" ht="15" customHeight="1">
      <c r="A46" s="407"/>
      <c r="B46" s="470"/>
      <c r="C46" s="95" t="s">
        <v>62</v>
      </c>
      <c r="D46" s="415"/>
      <c r="E46" s="335">
        <v>10925</v>
      </c>
      <c r="F46" s="335">
        <v>10985</v>
      </c>
      <c r="G46" s="335">
        <v>10981</v>
      </c>
      <c r="H46" s="335">
        <v>10918</v>
      </c>
      <c r="I46" s="335">
        <v>10809</v>
      </c>
      <c r="J46" s="335">
        <v>10785</v>
      </c>
      <c r="K46" s="766">
        <v>118.42553236679301</v>
      </c>
      <c r="L46" s="338"/>
      <c r="M46" s="527"/>
      <c r="N46" s="407"/>
      <c r="AK46" s="434"/>
      <c r="AL46" s="434"/>
      <c r="AM46" s="434"/>
      <c r="AN46" s="434"/>
      <c r="AO46" s="434"/>
    </row>
    <row r="47" spans="1:41" ht="11.65" customHeight="1">
      <c r="A47" s="407"/>
      <c r="B47" s="470"/>
      <c r="C47" s="95" t="s">
        <v>55</v>
      </c>
      <c r="D47" s="415"/>
      <c r="E47" s="335">
        <v>4763</v>
      </c>
      <c r="F47" s="335">
        <v>4847</v>
      </c>
      <c r="G47" s="335">
        <v>4784</v>
      </c>
      <c r="H47" s="335">
        <v>4673</v>
      </c>
      <c r="I47" s="335">
        <v>4708</v>
      </c>
      <c r="J47" s="335">
        <v>4767</v>
      </c>
      <c r="K47" s="766">
        <v>110.24429337734701</v>
      </c>
      <c r="L47" s="338"/>
      <c r="M47" s="527"/>
      <c r="N47" s="407"/>
      <c r="AK47" s="434"/>
      <c r="AL47" s="434"/>
      <c r="AM47" s="434"/>
      <c r="AN47" s="434"/>
      <c r="AO47" s="434"/>
    </row>
    <row r="48" spans="1:41" ht="11.65" customHeight="1">
      <c r="A48" s="407"/>
      <c r="B48" s="470"/>
      <c r="C48" s="95" t="s">
        <v>64</v>
      </c>
      <c r="D48" s="415"/>
      <c r="E48" s="335">
        <v>6605</v>
      </c>
      <c r="F48" s="335">
        <v>6606</v>
      </c>
      <c r="G48" s="335">
        <v>6460</v>
      </c>
      <c r="H48" s="335">
        <v>6245</v>
      </c>
      <c r="I48" s="335">
        <v>6277</v>
      </c>
      <c r="J48" s="335">
        <v>6359</v>
      </c>
      <c r="K48" s="766">
        <v>116.386072715875</v>
      </c>
      <c r="L48" s="338"/>
      <c r="M48" s="527"/>
      <c r="N48" s="407"/>
      <c r="AK48" s="434"/>
      <c r="AL48" s="434"/>
      <c r="AM48" s="434"/>
      <c r="AN48" s="434"/>
      <c r="AO48" s="434"/>
    </row>
    <row r="49" spans="1:41" ht="11.65" customHeight="1">
      <c r="A49" s="407"/>
      <c r="B49" s="470"/>
      <c r="C49" s="95" t="s">
        <v>66</v>
      </c>
      <c r="D49" s="415"/>
      <c r="E49" s="335">
        <v>1975</v>
      </c>
      <c r="F49" s="335">
        <v>1986</v>
      </c>
      <c r="G49" s="335">
        <v>1931</v>
      </c>
      <c r="H49" s="335">
        <v>1954</v>
      </c>
      <c r="I49" s="335">
        <v>1985</v>
      </c>
      <c r="J49" s="335">
        <v>2033</v>
      </c>
      <c r="K49" s="766">
        <v>116.025867647059</v>
      </c>
      <c r="L49" s="699"/>
      <c r="M49" s="407"/>
      <c r="N49" s="407"/>
      <c r="AK49" s="434"/>
      <c r="AL49" s="434"/>
      <c r="AM49" s="434"/>
      <c r="AN49" s="434"/>
      <c r="AO49" s="434"/>
    </row>
    <row r="50" spans="1:41" ht="11.65" customHeight="1">
      <c r="A50" s="407"/>
      <c r="B50" s="470"/>
      <c r="C50" s="95" t="s">
        <v>75</v>
      </c>
      <c r="D50" s="415"/>
      <c r="E50" s="335">
        <v>3364</v>
      </c>
      <c r="F50" s="335">
        <v>3470</v>
      </c>
      <c r="G50" s="335">
        <v>3475</v>
      </c>
      <c r="H50" s="335">
        <v>3316</v>
      </c>
      <c r="I50" s="335">
        <v>3359</v>
      </c>
      <c r="J50" s="335">
        <v>3413</v>
      </c>
      <c r="K50" s="766">
        <v>112.405703682558</v>
      </c>
      <c r="L50" s="699"/>
      <c r="M50" s="407"/>
      <c r="N50" s="407"/>
      <c r="AK50" s="434"/>
      <c r="AL50" s="434"/>
      <c r="AM50" s="434"/>
      <c r="AN50" s="434"/>
      <c r="AO50" s="434"/>
    </row>
    <row r="51" spans="1:41" ht="11.65" customHeight="1">
      <c r="A51" s="407"/>
      <c r="B51" s="470"/>
      <c r="C51" s="95" t="s">
        <v>61</v>
      </c>
      <c r="D51" s="415"/>
      <c r="E51" s="335">
        <v>6416</v>
      </c>
      <c r="F51" s="335">
        <v>6330</v>
      </c>
      <c r="G51" s="335">
        <v>6363</v>
      </c>
      <c r="H51" s="335">
        <v>6438</v>
      </c>
      <c r="I51" s="335">
        <v>6359</v>
      </c>
      <c r="J51" s="335">
        <v>6489</v>
      </c>
      <c r="K51" s="766">
        <v>120.429421877377</v>
      </c>
      <c r="L51" s="699"/>
      <c r="M51" s="407"/>
      <c r="N51" s="407"/>
      <c r="AK51" s="434"/>
      <c r="AL51" s="434"/>
      <c r="AM51" s="434"/>
      <c r="AN51" s="434"/>
      <c r="AO51" s="434"/>
    </row>
    <row r="52" spans="1:41" ht="11.65" customHeight="1">
      <c r="A52" s="407"/>
      <c r="B52" s="470"/>
      <c r="C52" s="95" t="s">
        <v>56</v>
      </c>
      <c r="D52" s="415"/>
      <c r="E52" s="335">
        <v>3797</v>
      </c>
      <c r="F52" s="335">
        <v>3732</v>
      </c>
      <c r="G52" s="335">
        <v>3670</v>
      </c>
      <c r="H52" s="335">
        <v>3729</v>
      </c>
      <c r="I52" s="335">
        <v>3733</v>
      </c>
      <c r="J52" s="335">
        <v>3830</v>
      </c>
      <c r="K52" s="766">
        <v>106.78283738796399</v>
      </c>
      <c r="L52" s="699"/>
      <c r="M52" s="407"/>
      <c r="N52" s="407"/>
    </row>
    <row r="53" spans="1:41" ht="11.65" customHeight="1">
      <c r="A53" s="407"/>
      <c r="B53" s="470"/>
      <c r="C53" s="95" t="s">
        <v>74</v>
      </c>
      <c r="D53" s="415"/>
      <c r="E53" s="335">
        <v>5976</v>
      </c>
      <c r="F53" s="335">
        <v>6007</v>
      </c>
      <c r="G53" s="335">
        <v>5943</v>
      </c>
      <c r="H53" s="335">
        <v>5871</v>
      </c>
      <c r="I53" s="335">
        <v>5960</v>
      </c>
      <c r="J53" s="335">
        <v>5969</v>
      </c>
      <c r="K53" s="766">
        <v>116.096939554965</v>
      </c>
      <c r="L53" s="699"/>
      <c r="M53" s="407"/>
      <c r="N53" s="407"/>
    </row>
    <row r="54" spans="1:41" ht="11.65" customHeight="1">
      <c r="A54" s="407"/>
      <c r="B54" s="470"/>
      <c r="C54" s="95" t="s">
        <v>76</v>
      </c>
      <c r="D54" s="415"/>
      <c r="E54" s="335">
        <v>2940</v>
      </c>
      <c r="F54" s="335">
        <v>3028</v>
      </c>
      <c r="G54" s="335">
        <v>3086</v>
      </c>
      <c r="H54" s="335">
        <v>2939</v>
      </c>
      <c r="I54" s="335">
        <v>3012</v>
      </c>
      <c r="J54" s="335">
        <v>3091</v>
      </c>
      <c r="K54" s="766">
        <v>107.676071540634</v>
      </c>
      <c r="L54" s="699"/>
      <c r="M54" s="407"/>
      <c r="N54" s="407"/>
    </row>
    <row r="55" spans="1:41" ht="11.65" customHeight="1">
      <c r="A55" s="407"/>
      <c r="B55" s="470"/>
      <c r="C55" s="95" t="s">
        <v>60</v>
      </c>
      <c r="D55" s="415"/>
      <c r="E55" s="335">
        <v>4220</v>
      </c>
      <c r="F55" s="335">
        <v>4115</v>
      </c>
      <c r="G55" s="335">
        <v>4125</v>
      </c>
      <c r="H55" s="335">
        <v>4011</v>
      </c>
      <c r="I55" s="335">
        <v>4003</v>
      </c>
      <c r="J55" s="335">
        <v>4103</v>
      </c>
      <c r="K55" s="766">
        <v>116.06403061224501</v>
      </c>
      <c r="L55" s="699"/>
      <c r="M55" s="407"/>
      <c r="N55" s="407"/>
    </row>
    <row r="56" spans="1:41" ht="11.65" customHeight="1">
      <c r="A56" s="407"/>
      <c r="B56" s="470"/>
      <c r="C56" s="95" t="s">
        <v>59</v>
      </c>
      <c r="D56" s="415"/>
      <c r="E56" s="335">
        <v>36391</v>
      </c>
      <c r="F56" s="335">
        <v>36779</v>
      </c>
      <c r="G56" s="335">
        <v>36568</v>
      </c>
      <c r="H56" s="335">
        <v>36005</v>
      </c>
      <c r="I56" s="335">
        <v>36155</v>
      </c>
      <c r="J56" s="335">
        <v>36581</v>
      </c>
      <c r="K56" s="766">
        <v>114.88210365524</v>
      </c>
      <c r="L56" s="699"/>
      <c r="M56" s="407"/>
      <c r="N56" s="407"/>
    </row>
    <row r="57" spans="1:41" ht="11.65" customHeight="1">
      <c r="A57" s="407"/>
      <c r="B57" s="470"/>
      <c r="C57" s="95" t="s">
        <v>57</v>
      </c>
      <c r="D57" s="415"/>
      <c r="E57" s="335">
        <v>3196</v>
      </c>
      <c r="F57" s="335">
        <v>3236</v>
      </c>
      <c r="G57" s="335">
        <v>3285</v>
      </c>
      <c r="H57" s="335">
        <v>3221</v>
      </c>
      <c r="I57" s="335">
        <v>3302</v>
      </c>
      <c r="J57" s="335">
        <v>3433</v>
      </c>
      <c r="K57" s="766">
        <v>112.215489410418</v>
      </c>
      <c r="L57" s="699"/>
      <c r="M57" s="407"/>
      <c r="N57" s="407"/>
    </row>
    <row r="58" spans="1:41" ht="11.65" customHeight="1">
      <c r="A58" s="407"/>
      <c r="B58" s="470"/>
      <c r="C58" s="95" t="s">
        <v>63</v>
      </c>
      <c r="D58" s="415"/>
      <c r="E58" s="335">
        <v>62252</v>
      </c>
      <c r="F58" s="335">
        <v>63038</v>
      </c>
      <c r="G58" s="335">
        <v>62637</v>
      </c>
      <c r="H58" s="335">
        <v>61895</v>
      </c>
      <c r="I58" s="335">
        <v>62112</v>
      </c>
      <c r="J58" s="335">
        <v>62466</v>
      </c>
      <c r="K58" s="766">
        <v>112.506094952268</v>
      </c>
      <c r="L58" s="699"/>
      <c r="M58" s="407"/>
      <c r="N58" s="407"/>
    </row>
    <row r="59" spans="1:41" ht="11.65" customHeight="1">
      <c r="A59" s="407"/>
      <c r="B59" s="470"/>
      <c r="C59" s="95" t="s">
        <v>79</v>
      </c>
      <c r="D59" s="415"/>
      <c r="E59" s="335">
        <v>5708</v>
      </c>
      <c r="F59" s="335">
        <v>5740</v>
      </c>
      <c r="G59" s="335">
        <v>5477</v>
      </c>
      <c r="H59" s="335">
        <v>5513</v>
      </c>
      <c r="I59" s="335">
        <v>5711</v>
      </c>
      <c r="J59" s="335">
        <v>5832</v>
      </c>
      <c r="K59" s="766">
        <v>111.594969450102</v>
      </c>
      <c r="L59" s="699"/>
      <c r="M59" s="407"/>
      <c r="N59" s="407"/>
    </row>
    <row r="60" spans="1:41" ht="11.65" customHeight="1">
      <c r="A60" s="407"/>
      <c r="B60" s="470"/>
      <c r="C60" s="95" t="s">
        <v>58</v>
      </c>
      <c r="D60" s="415"/>
      <c r="E60" s="335">
        <v>18959</v>
      </c>
      <c r="F60" s="335">
        <v>18926</v>
      </c>
      <c r="G60" s="335">
        <v>18643</v>
      </c>
      <c r="H60" s="335">
        <v>18354</v>
      </c>
      <c r="I60" s="335">
        <v>18406</v>
      </c>
      <c r="J60" s="335">
        <v>18640</v>
      </c>
      <c r="K60" s="766">
        <v>119.1471784343</v>
      </c>
      <c r="L60" s="699"/>
      <c r="M60" s="407"/>
      <c r="N60" s="407"/>
    </row>
    <row r="61" spans="1:41" ht="11.65" customHeight="1">
      <c r="A61" s="407"/>
      <c r="B61" s="470"/>
      <c r="C61" s="95" t="s">
        <v>65</v>
      </c>
      <c r="D61" s="415"/>
      <c r="E61" s="335">
        <v>2258</v>
      </c>
      <c r="F61" s="335">
        <v>2309</v>
      </c>
      <c r="G61" s="335">
        <v>2299</v>
      </c>
      <c r="H61" s="335">
        <v>2292</v>
      </c>
      <c r="I61" s="335">
        <v>2324</v>
      </c>
      <c r="J61" s="335">
        <v>2365</v>
      </c>
      <c r="K61" s="766">
        <v>118.17426895685</v>
      </c>
      <c r="L61" s="699"/>
      <c r="M61" s="407"/>
      <c r="N61" s="407"/>
    </row>
    <row r="62" spans="1:41" ht="11.65" customHeight="1">
      <c r="A62" s="407"/>
      <c r="B62" s="470"/>
      <c r="C62" s="95" t="s">
        <v>67</v>
      </c>
      <c r="D62" s="415"/>
      <c r="E62" s="335">
        <v>5408</v>
      </c>
      <c r="F62" s="335">
        <v>5444</v>
      </c>
      <c r="G62" s="335">
        <v>5429</v>
      </c>
      <c r="H62" s="335">
        <v>5346</v>
      </c>
      <c r="I62" s="335">
        <v>5406</v>
      </c>
      <c r="J62" s="335">
        <v>5477</v>
      </c>
      <c r="K62" s="766">
        <v>117.401713457707</v>
      </c>
      <c r="L62" s="699"/>
      <c r="M62" s="407"/>
      <c r="N62" s="407"/>
    </row>
    <row r="63" spans="1:41" ht="11.65" customHeight="1">
      <c r="A63" s="407"/>
      <c r="B63" s="470"/>
      <c r="C63" s="95" t="s">
        <v>77</v>
      </c>
      <c r="D63" s="415"/>
      <c r="E63" s="335">
        <v>7453</v>
      </c>
      <c r="F63" s="335">
        <v>7498</v>
      </c>
      <c r="G63" s="335">
        <v>7435</v>
      </c>
      <c r="H63" s="335">
        <v>7396</v>
      </c>
      <c r="I63" s="335">
        <v>7466</v>
      </c>
      <c r="J63" s="335">
        <v>7436</v>
      </c>
      <c r="K63" s="766">
        <v>112.28662998255299</v>
      </c>
      <c r="L63" s="699"/>
      <c r="M63" s="407"/>
      <c r="N63" s="407"/>
    </row>
    <row r="64" spans="1:41" ht="11.25" customHeight="1">
      <c r="A64" s="407"/>
      <c r="B64" s="470"/>
      <c r="C64" s="95" t="s">
        <v>131</v>
      </c>
      <c r="D64" s="415"/>
      <c r="E64" s="335">
        <v>18153</v>
      </c>
      <c r="F64" s="335">
        <v>18328</v>
      </c>
      <c r="G64" s="335">
        <v>18292</v>
      </c>
      <c r="H64" s="335">
        <v>18250</v>
      </c>
      <c r="I64" s="335">
        <v>18264</v>
      </c>
      <c r="J64" s="335">
        <v>18588</v>
      </c>
      <c r="K64" s="766">
        <v>80.415411977875294</v>
      </c>
      <c r="L64" s="699"/>
      <c r="M64" s="407"/>
      <c r="N64" s="407"/>
    </row>
    <row r="65" spans="1:15" ht="11.65" customHeight="1">
      <c r="A65" s="407"/>
      <c r="B65" s="470"/>
      <c r="C65" s="95" t="s">
        <v>132</v>
      </c>
      <c r="D65" s="415"/>
      <c r="E65" s="335">
        <v>4291</v>
      </c>
      <c r="F65" s="335">
        <v>4372</v>
      </c>
      <c r="G65" s="335">
        <v>4298</v>
      </c>
      <c r="H65" s="335">
        <v>4375</v>
      </c>
      <c r="I65" s="335">
        <v>4388</v>
      </c>
      <c r="J65" s="335">
        <v>4404</v>
      </c>
      <c r="K65" s="766">
        <v>107.437762474599</v>
      </c>
      <c r="L65" s="699"/>
      <c r="M65" s="407"/>
      <c r="N65" s="407"/>
    </row>
    <row r="66" spans="1:15" s="702" customFormat="1" ht="7.5" customHeight="1">
      <c r="A66" s="700"/>
      <c r="B66" s="701"/>
      <c r="C66" s="1583" t="s">
        <v>637</v>
      </c>
      <c r="D66" s="1583"/>
      <c r="E66" s="1583"/>
      <c r="F66" s="1583"/>
      <c r="G66" s="1583"/>
      <c r="H66" s="1583"/>
      <c r="I66" s="1583"/>
      <c r="J66" s="1583"/>
      <c r="K66" s="1584"/>
      <c r="L66" s="1584"/>
      <c r="M66" s="1584"/>
      <c r="N66" s="1584"/>
      <c r="O66" s="1584"/>
    </row>
    <row r="67" spans="1:15" ht="13.5" customHeight="1">
      <c r="A67" s="407"/>
      <c r="B67" s="701"/>
      <c r="C67" s="475" t="s">
        <v>437</v>
      </c>
      <c r="D67" s="415"/>
      <c r="E67" s="703"/>
      <c r="F67" s="703"/>
      <c r="G67" s="703"/>
      <c r="H67" s="703"/>
      <c r="I67" s="450" t="s">
        <v>135</v>
      </c>
      <c r="J67" s="585"/>
      <c r="K67" s="585"/>
      <c r="L67" s="585"/>
      <c r="M67" s="527"/>
      <c r="N67" s="407"/>
    </row>
    <row r="68" spans="1:15" ht="9" customHeight="1">
      <c r="A68" s="407"/>
      <c r="B68" s="704"/>
      <c r="C68" s="705" t="s">
        <v>243</v>
      </c>
      <c r="D68" s="415"/>
      <c r="E68" s="703"/>
      <c r="F68" s="703"/>
      <c r="G68" s="703"/>
      <c r="H68" s="703"/>
      <c r="I68" s="706"/>
      <c r="J68" s="585"/>
      <c r="K68" s="585"/>
      <c r="L68" s="585"/>
      <c r="M68" s="527"/>
      <c r="N68" s="407"/>
    </row>
    <row r="69" spans="1:15" ht="13.5" customHeight="1">
      <c r="A69" s="407"/>
      <c r="B69" s="707">
        <v>18</v>
      </c>
      <c r="C69" s="1576">
        <v>42736</v>
      </c>
      <c r="D69" s="1576"/>
      <c r="E69" s="1576"/>
      <c r="F69" s="1576"/>
      <c r="G69" s="417"/>
      <c r="H69" s="417"/>
      <c r="I69" s="417"/>
      <c r="J69" s="417"/>
      <c r="K69" s="417"/>
      <c r="L69" s="417"/>
      <c r="M69" s="417"/>
      <c r="N69" s="417"/>
    </row>
  </sheetData>
  <mergeCells count="14">
    <mergeCell ref="L1:M1"/>
    <mergeCell ref="B2:D2"/>
    <mergeCell ref="C4:L4"/>
    <mergeCell ref="C5:D6"/>
    <mergeCell ref="K6:K7"/>
    <mergeCell ref="E6:J6"/>
    <mergeCell ref="C69:F69"/>
    <mergeCell ref="C41:L41"/>
    <mergeCell ref="C42:D43"/>
    <mergeCell ref="K43:K44"/>
    <mergeCell ref="G30:J30"/>
    <mergeCell ref="C66:J66"/>
    <mergeCell ref="K66:O66"/>
    <mergeCell ref="E43:J43"/>
  </mergeCells>
  <conditionalFormatting sqref="E7:G7">
    <cfRule type="cellIs" dxfId="11" priority="6" operator="equal">
      <formula>"jan."</formula>
    </cfRule>
  </conditionalFormatting>
  <conditionalFormatting sqref="H7:J7">
    <cfRule type="cellIs" dxfId="10" priority="3" operator="equal">
      <formula>"jan."</formula>
    </cfRule>
  </conditionalFormatting>
  <conditionalFormatting sqref="E44:G44">
    <cfRule type="cellIs" dxfId="9" priority="2" operator="equal">
      <formula>"jan."</formula>
    </cfRule>
  </conditionalFormatting>
  <conditionalFormatting sqref="H44:J44">
    <cfRule type="cellIs" dxfId="8"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190500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O73"/>
  <sheetViews>
    <sheetView zoomScaleNormal="100" workbookViewId="0"/>
  </sheetViews>
  <sheetFormatPr defaultRowHeight="12.75"/>
  <cols>
    <col min="1" max="1" width="1" style="412" customWidth="1"/>
    <col min="2" max="2" width="2.5703125" style="412" customWidth="1"/>
    <col min="3" max="3" width="1.140625" style="412" customWidth="1"/>
    <col min="4" max="4" width="25.85546875" style="412" customWidth="1"/>
    <col min="5" max="10" width="7.5703125" style="423" customWidth="1"/>
    <col min="11" max="11" width="7.5703125" style="452" customWidth="1"/>
    <col min="12" max="12" width="7.5703125" style="423" customWidth="1"/>
    <col min="13" max="13" width="7.5703125" style="452" customWidth="1"/>
    <col min="14" max="14" width="2.5703125" style="412" customWidth="1"/>
    <col min="15" max="15" width="1" style="412" customWidth="1"/>
    <col min="16" max="16384" width="9.140625" style="412"/>
  </cols>
  <sheetData>
    <row r="1" spans="1:15" ht="13.5" customHeight="1">
      <c r="A1" s="407"/>
      <c r="B1" s="1604" t="s">
        <v>336</v>
      </c>
      <c r="C1" s="1604"/>
      <c r="D1" s="1604"/>
      <c r="E1" s="409"/>
      <c r="F1" s="409"/>
      <c r="G1" s="409"/>
      <c r="H1" s="409"/>
      <c r="I1" s="409"/>
      <c r="J1" s="410"/>
      <c r="K1" s="709"/>
      <c r="L1" s="709"/>
      <c r="M1" s="709"/>
      <c r="N1" s="411"/>
      <c r="O1" s="407"/>
    </row>
    <row r="2" spans="1:15" ht="6" customHeight="1">
      <c r="A2" s="407"/>
      <c r="B2" s="1605"/>
      <c r="C2" s="1605"/>
      <c r="D2" s="1605"/>
      <c r="E2" s="413"/>
      <c r="F2" s="414"/>
      <c r="G2" s="414"/>
      <c r="H2" s="414"/>
      <c r="I2" s="414"/>
      <c r="J2" s="414"/>
      <c r="K2" s="415"/>
      <c r="L2" s="414"/>
      <c r="M2" s="415"/>
      <c r="N2" s="416"/>
      <c r="O2" s="407"/>
    </row>
    <row r="3" spans="1:15" ht="13.5" customHeight="1" thickBot="1">
      <c r="A3" s="407"/>
      <c r="B3" s="417"/>
      <c r="C3" s="417"/>
      <c r="D3" s="417"/>
      <c r="E3" s="414"/>
      <c r="F3" s="414"/>
      <c r="G3" s="414"/>
      <c r="H3" s="414"/>
      <c r="I3" s="414" t="s">
        <v>34</v>
      </c>
      <c r="J3" s="414"/>
      <c r="K3" s="580"/>
      <c r="L3" s="414"/>
      <c r="M3" s="1220" t="s">
        <v>73</v>
      </c>
      <c r="N3" s="418"/>
      <c r="O3" s="407"/>
    </row>
    <row r="4" spans="1:15" s="421" customFormat="1" ht="13.5" customHeight="1" thickBot="1">
      <c r="A4" s="419"/>
      <c r="B4" s="420"/>
      <c r="C4" s="1606" t="s">
        <v>0</v>
      </c>
      <c r="D4" s="1607"/>
      <c r="E4" s="1607"/>
      <c r="F4" s="1607"/>
      <c r="G4" s="1607"/>
      <c r="H4" s="1607"/>
      <c r="I4" s="1607"/>
      <c r="J4" s="1607"/>
      <c r="K4" s="1607"/>
      <c r="L4" s="1607"/>
      <c r="M4" s="1608"/>
      <c r="N4" s="418"/>
      <c r="O4" s="407"/>
    </row>
    <row r="5" spans="1:15" ht="4.5" customHeight="1">
      <c r="A5" s="407"/>
      <c r="B5" s="417"/>
      <c r="C5" s="1482" t="s">
        <v>78</v>
      </c>
      <c r="D5" s="1482"/>
      <c r="F5" s="885"/>
      <c r="G5" s="885"/>
      <c r="H5" s="885"/>
      <c r="I5" s="424"/>
      <c r="J5" s="424"/>
      <c r="K5" s="424"/>
      <c r="L5" s="424"/>
      <c r="M5" s="424"/>
      <c r="N5" s="418"/>
      <c r="O5" s="407"/>
    </row>
    <row r="6" spans="1:15" ht="12" customHeight="1">
      <c r="A6" s="407"/>
      <c r="B6" s="417"/>
      <c r="C6" s="1482"/>
      <c r="D6" s="1482"/>
      <c r="E6" s="1484">
        <v>2016</v>
      </c>
      <c r="F6" s="1484"/>
      <c r="G6" s="1484"/>
      <c r="H6" s="1484"/>
      <c r="I6" s="1484"/>
      <c r="J6" s="1484"/>
      <c r="K6" s="1484"/>
      <c r="L6" s="1484"/>
      <c r="M6" s="1484"/>
      <c r="N6" s="418"/>
      <c r="O6" s="407"/>
    </row>
    <row r="7" spans="1:15" s="421" customFormat="1" ht="12.75" customHeight="1">
      <c r="A7" s="419"/>
      <c r="B7" s="420"/>
      <c r="C7" s="426"/>
      <c r="D7" s="426"/>
      <c r="E7" s="854" t="s">
        <v>102</v>
      </c>
      <c r="F7" s="854" t="s">
        <v>101</v>
      </c>
      <c r="G7" s="767" t="s">
        <v>100</v>
      </c>
      <c r="H7" s="855" t="s">
        <v>99</v>
      </c>
      <c r="I7" s="854" t="s">
        <v>98</v>
      </c>
      <c r="J7" s="855" t="s">
        <v>97</v>
      </c>
      <c r="K7" s="855" t="s">
        <v>96</v>
      </c>
      <c r="L7" s="855" t="s">
        <v>95</v>
      </c>
      <c r="M7" s="854" t="s">
        <v>94</v>
      </c>
      <c r="N7" s="418"/>
      <c r="O7" s="407"/>
    </row>
    <row r="8" spans="1:15" s="430" customFormat="1" ht="13.5" customHeight="1">
      <c r="A8" s="427"/>
      <c r="B8" s="428"/>
      <c r="C8" s="1594" t="s">
        <v>136</v>
      </c>
      <c r="D8" s="1594"/>
      <c r="E8" s="429"/>
      <c r="F8" s="429"/>
      <c r="G8" s="429"/>
      <c r="H8" s="429"/>
      <c r="I8" s="429"/>
      <c r="J8" s="429"/>
      <c r="K8" s="429"/>
      <c r="L8" s="429"/>
      <c r="M8" s="429"/>
      <c r="N8" s="418"/>
      <c r="O8" s="407"/>
    </row>
    <row r="9" spans="1:15" ht="11.25" customHeight="1">
      <c r="A9" s="407"/>
      <c r="B9" s="1211"/>
      <c r="C9" s="1206" t="s">
        <v>137</v>
      </c>
      <c r="D9" s="1212"/>
      <c r="E9" s="1213">
        <v>246661</v>
      </c>
      <c r="F9" s="1213">
        <v>245880</v>
      </c>
      <c r="G9" s="1213">
        <v>245113</v>
      </c>
      <c r="H9" s="1213">
        <v>244158</v>
      </c>
      <c r="I9" s="1213">
        <v>243496</v>
      </c>
      <c r="J9" s="1213">
        <v>242338</v>
      </c>
      <c r="K9" s="1213">
        <v>241327</v>
      </c>
      <c r="L9" s="1213">
        <v>240268</v>
      </c>
      <c r="M9" s="1213">
        <v>239957</v>
      </c>
      <c r="N9" s="418"/>
      <c r="O9" s="407"/>
    </row>
    <row r="10" spans="1:15" ht="11.25" customHeight="1">
      <c r="A10" s="407"/>
      <c r="B10" s="1211"/>
      <c r="C10" s="1206"/>
      <c r="D10" s="1214" t="s">
        <v>72</v>
      </c>
      <c r="E10" s="1215">
        <v>129540</v>
      </c>
      <c r="F10" s="1215">
        <v>129126</v>
      </c>
      <c r="G10" s="1215">
        <v>128808</v>
      </c>
      <c r="H10" s="1215">
        <v>128334</v>
      </c>
      <c r="I10" s="1215">
        <v>128026</v>
      </c>
      <c r="J10" s="1215">
        <v>127474</v>
      </c>
      <c r="K10" s="1215">
        <v>126978</v>
      </c>
      <c r="L10" s="1215">
        <v>126502</v>
      </c>
      <c r="M10" s="1215">
        <v>126364</v>
      </c>
      <c r="N10" s="418"/>
      <c r="O10" s="407"/>
    </row>
    <row r="11" spans="1:15" ht="11.25" customHeight="1">
      <c r="A11" s="407"/>
      <c r="B11" s="1211"/>
      <c r="C11" s="1206"/>
      <c r="D11" s="1214" t="s">
        <v>71</v>
      </c>
      <c r="E11" s="1215">
        <v>117121</v>
      </c>
      <c r="F11" s="1215">
        <v>116754</v>
      </c>
      <c r="G11" s="1215">
        <v>116305</v>
      </c>
      <c r="H11" s="1215">
        <v>115824</v>
      </c>
      <c r="I11" s="1215">
        <v>115470</v>
      </c>
      <c r="J11" s="1215">
        <v>114864</v>
      </c>
      <c r="K11" s="1215">
        <v>114349</v>
      </c>
      <c r="L11" s="1215">
        <v>113766</v>
      </c>
      <c r="M11" s="1215">
        <v>113593</v>
      </c>
      <c r="N11" s="418"/>
      <c r="O11" s="407"/>
    </row>
    <row r="12" spans="1:15" ht="11.25" customHeight="1">
      <c r="A12" s="407"/>
      <c r="B12" s="1211"/>
      <c r="C12" s="1206" t="s">
        <v>138</v>
      </c>
      <c r="D12" s="1212"/>
      <c r="E12" s="1213">
        <v>2025234</v>
      </c>
      <c r="F12" s="1213">
        <v>2026352</v>
      </c>
      <c r="G12" s="1213">
        <v>2028882</v>
      </c>
      <c r="H12" s="1213">
        <v>2030596</v>
      </c>
      <c r="I12" s="1213">
        <v>2031986</v>
      </c>
      <c r="J12" s="1213">
        <v>2031728</v>
      </c>
      <c r="K12" s="1213">
        <v>2031762</v>
      </c>
      <c r="L12" s="1213">
        <v>2032914</v>
      </c>
      <c r="M12" s="1213">
        <v>2034271</v>
      </c>
      <c r="N12" s="418"/>
      <c r="O12" s="407"/>
    </row>
    <row r="13" spans="1:15" ht="11.25" customHeight="1">
      <c r="A13" s="407"/>
      <c r="B13" s="1211"/>
      <c r="C13" s="1206"/>
      <c r="D13" s="1214" t="s">
        <v>72</v>
      </c>
      <c r="E13" s="1215">
        <v>954615</v>
      </c>
      <c r="F13" s="1215">
        <v>955222</v>
      </c>
      <c r="G13" s="1215">
        <v>956436</v>
      </c>
      <c r="H13" s="1215">
        <v>957146</v>
      </c>
      <c r="I13" s="1215">
        <v>957682</v>
      </c>
      <c r="J13" s="1215">
        <v>957496</v>
      </c>
      <c r="K13" s="1215">
        <v>957358</v>
      </c>
      <c r="L13" s="1215">
        <v>957739</v>
      </c>
      <c r="M13" s="1215">
        <v>958233</v>
      </c>
      <c r="N13" s="418"/>
      <c r="O13" s="407"/>
    </row>
    <row r="14" spans="1:15" ht="11.25" customHeight="1">
      <c r="A14" s="407"/>
      <c r="B14" s="1211"/>
      <c r="C14" s="1206"/>
      <c r="D14" s="1214" t="s">
        <v>71</v>
      </c>
      <c r="E14" s="1215">
        <v>1070619</v>
      </c>
      <c r="F14" s="1215">
        <v>1071130</v>
      </c>
      <c r="G14" s="1215">
        <v>1072446</v>
      </c>
      <c r="H14" s="1215">
        <v>1073450</v>
      </c>
      <c r="I14" s="1215">
        <v>1074304</v>
      </c>
      <c r="J14" s="1215">
        <v>1074232</v>
      </c>
      <c r="K14" s="1215">
        <v>1074404</v>
      </c>
      <c r="L14" s="1215">
        <v>1075175</v>
      </c>
      <c r="M14" s="1215">
        <v>1076038</v>
      </c>
      <c r="N14" s="418"/>
      <c r="O14" s="407"/>
    </row>
    <row r="15" spans="1:15" ht="11.25" customHeight="1">
      <c r="A15" s="407"/>
      <c r="B15" s="1211"/>
      <c r="C15" s="1206" t="s">
        <v>139</v>
      </c>
      <c r="D15" s="1212"/>
      <c r="E15" s="1213">
        <v>718478</v>
      </c>
      <c r="F15" s="1213">
        <v>719062</v>
      </c>
      <c r="G15" s="1213">
        <v>720405</v>
      </c>
      <c r="H15" s="1213">
        <v>721339</v>
      </c>
      <c r="I15" s="1213">
        <v>720932</v>
      </c>
      <c r="J15" s="1213">
        <v>714835</v>
      </c>
      <c r="K15" s="1213">
        <v>714877</v>
      </c>
      <c r="L15" s="1213">
        <v>715939</v>
      </c>
      <c r="M15" s="1213">
        <v>717288</v>
      </c>
      <c r="N15" s="418"/>
      <c r="O15" s="407"/>
    </row>
    <row r="16" spans="1:15" ht="11.25" customHeight="1">
      <c r="A16" s="407"/>
      <c r="B16" s="1211"/>
      <c r="C16" s="1206"/>
      <c r="D16" s="1214" t="s">
        <v>72</v>
      </c>
      <c r="E16" s="1215">
        <v>132694</v>
      </c>
      <c r="F16" s="1215">
        <v>133014</v>
      </c>
      <c r="G16" s="1215">
        <v>133512</v>
      </c>
      <c r="H16" s="1215">
        <v>133695</v>
      </c>
      <c r="I16" s="1215">
        <v>133784</v>
      </c>
      <c r="J16" s="1215">
        <v>130977</v>
      </c>
      <c r="K16" s="1215">
        <v>131160</v>
      </c>
      <c r="L16" s="1215">
        <v>131697</v>
      </c>
      <c r="M16" s="1215">
        <v>132215</v>
      </c>
      <c r="N16" s="418"/>
      <c r="O16" s="407"/>
    </row>
    <row r="17" spans="1:15" ht="11.25" customHeight="1">
      <c r="A17" s="407"/>
      <c r="B17" s="1211"/>
      <c r="C17" s="1206"/>
      <c r="D17" s="1214" t="s">
        <v>71</v>
      </c>
      <c r="E17" s="1215">
        <v>585784</v>
      </c>
      <c r="F17" s="1215">
        <v>586048</v>
      </c>
      <c r="G17" s="1215">
        <v>586893</v>
      </c>
      <c r="H17" s="1215">
        <v>587644</v>
      </c>
      <c r="I17" s="1215">
        <v>587148</v>
      </c>
      <c r="J17" s="1215">
        <v>583858</v>
      </c>
      <c r="K17" s="1215">
        <v>583717</v>
      </c>
      <c r="L17" s="1215">
        <v>584242</v>
      </c>
      <c r="M17" s="1215">
        <v>585073</v>
      </c>
      <c r="N17" s="418"/>
      <c r="O17" s="407"/>
    </row>
    <row r="18" spans="1:15" ht="9.75" customHeight="1">
      <c r="A18" s="407"/>
      <c r="B18" s="1211"/>
      <c r="C18" s="1599" t="s">
        <v>638</v>
      </c>
      <c r="D18" s="1599"/>
      <c r="E18" s="1599"/>
      <c r="F18" s="1599"/>
      <c r="G18" s="1599"/>
      <c r="H18" s="1599"/>
      <c r="I18" s="1599"/>
      <c r="J18" s="1599"/>
      <c r="K18" s="1599"/>
      <c r="L18" s="1599"/>
      <c r="M18" s="1599"/>
      <c r="N18" s="418"/>
      <c r="O18" s="88"/>
    </row>
    <row r="19" spans="1:15" ht="9" customHeight="1" thickBot="1">
      <c r="A19" s="407"/>
      <c r="B19" s="417"/>
      <c r="C19" s="710"/>
      <c r="D19" s="710"/>
      <c r="E19" s="710"/>
      <c r="F19" s="710"/>
      <c r="G19" s="710"/>
      <c r="H19" s="710"/>
      <c r="I19" s="710"/>
      <c r="J19" s="710"/>
      <c r="K19" s="710"/>
      <c r="L19" s="710"/>
      <c r="M19" s="710"/>
      <c r="N19" s="418"/>
      <c r="O19" s="88"/>
    </row>
    <row r="20" spans="1:15" ht="15" customHeight="1" thickBot="1">
      <c r="A20" s="407"/>
      <c r="B20" s="417"/>
      <c r="C20" s="1591" t="s">
        <v>516</v>
      </c>
      <c r="D20" s="1592"/>
      <c r="E20" s="1592"/>
      <c r="F20" s="1592"/>
      <c r="G20" s="1592"/>
      <c r="H20" s="1592"/>
      <c r="I20" s="1592"/>
      <c r="J20" s="1592"/>
      <c r="K20" s="1592"/>
      <c r="L20" s="1592"/>
      <c r="M20" s="1593"/>
      <c r="N20" s="418"/>
      <c r="O20" s="407"/>
    </row>
    <row r="21" spans="1:15" ht="9.75" customHeight="1">
      <c r="A21" s="407"/>
      <c r="B21" s="417"/>
      <c r="C21" s="89" t="s">
        <v>78</v>
      </c>
      <c r="D21" s="415"/>
      <c r="E21" s="431"/>
      <c r="F21" s="431"/>
      <c r="G21" s="431"/>
      <c r="H21" s="431"/>
      <c r="I21" s="431"/>
      <c r="J21" s="431"/>
      <c r="K21" s="431"/>
      <c r="L21" s="431"/>
      <c r="M21" s="431"/>
      <c r="N21" s="418"/>
      <c r="O21" s="407"/>
    </row>
    <row r="22" spans="1:15" ht="13.5" customHeight="1">
      <c r="A22" s="407"/>
      <c r="B22" s="417"/>
      <c r="C22" s="1594" t="s">
        <v>140</v>
      </c>
      <c r="D22" s="1594"/>
      <c r="E22" s="412"/>
      <c r="F22" s="429"/>
      <c r="G22" s="429"/>
      <c r="H22" s="429"/>
      <c r="I22" s="429"/>
      <c r="J22" s="429"/>
      <c r="K22" s="429"/>
      <c r="L22" s="429"/>
      <c r="M22" s="429"/>
      <c r="N22" s="418"/>
      <c r="O22" s="407"/>
    </row>
    <row r="23" spans="1:15" s="421" customFormat="1" ht="11.25" customHeight="1">
      <c r="A23" s="419"/>
      <c r="B23" s="1216"/>
      <c r="C23" s="1200" t="s">
        <v>141</v>
      </c>
      <c r="D23" s="1217"/>
      <c r="E23" s="1203">
        <v>1121616</v>
      </c>
      <c r="F23" s="1203">
        <v>1125977</v>
      </c>
      <c r="G23" s="1203">
        <v>1131166</v>
      </c>
      <c r="H23" s="1203">
        <v>1135898</v>
      </c>
      <c r="I23" s="1203">
        <v>1136330</v>
      </c>
      <c r="J23" s="1203">
        <v>1100423</v>
      </c>
      <c r="K23" s="1203">
        <v>1103909</v>
      </c>
      <c r="L23" s="1203">
        <v>1104893</v>
      </c>
      <c r="M23" s="1203">
        <v>1094850</v>
      </c>
      <c r="N23" s="418"/>
      <c r="O23" s="419"/>
    </row>
    <row r="24" spans="1:15" ht="11.25" customHeight="1">
      <c r="A24" s="407"/>
      <c r="B24" s="1211"/>
      <c r="C24" s="1600" t="s">
        <v>351</v>
      </c>
      <c r="D24" s="1600"/>
      <c r="E24" s="1203">
        <v>82754</v>
      </c>
      <c r="F24" s="1203">
        <v>83325</v>
      </c>
      <c r="G24" s="1203">
        <v>83217</v>
      </c>
      <c r="H24" s="1203">
        <v>83613</v>
      </c>
      <c r="I24" s="1203">
        <v>83872</v>
      </c>
      <c r="J24" s="1203">
        <v>83922</v>
      </c>
      <c r="K24" s="1203">
        <v>84309</v>
      </c>
      <c r="L24" s="1203">
        <v>84853</v>
      </c>
      <c r="M24" s="1203">
        <v>84576</v>
      </c>
      <c r="N24" s="432"/>
      <c r="O24" s="407"/>
    </row>
    <row r="25" spans="1:15" ht="11.25" customHeight="1">
      <c r="A25" s="407"/>
      <c r="B25" s="1211"/>
      <c r="C25" s="1603" t="s">
        <v>142</v>
      </c>
      <c r="D25" s="1603"/>
      <c r="E25" s="1203">
        <v>5479</v>
      </c>
      <c r="F25" s="1203">
        <v>5755</v>
      </c>
      <c r="G25" s="1203">
        <v>6612</v>
      </c>
      <c r="H25" s="1203">
        <v>5431</v>
      </c>
      <c r="I25" s="1203">
        <v>1686</v>
      </c>
      <c r="J25" s="1203">
        <v>1717</v>
      </c>
      <c r="K25" s="1203">
        <v>960</v>
      </c>
      <c r="L25" s="1203">
        <v>837</v>
      </c>
      <c r="M25" s="1203">
        <v>1085</v>
      </c>
      <c r="N25" s="418"/>
      <c r="O25" s="434"/>
    </row>
    <row r="26" spans="1:15" ht="11.25" customHeight="1">
      <c r="A26" s="407"/>
      <c r="B26" s="1211"/>
      <c r="C26" s="1600" t="s">
        <v>143</v>
      </c>
      <c r="D26" s="1600"/>
      <c r="E26" s="1218">
        <v>13303</v>
      </c>
      <c r="F26" s="1218">
        <v>13302</v>
      </c>
      <c r="G26" s="1218">
        <v>13293</v>
      </c>
      <c r="H26" s="1218">
        <v>13272</v>
      </c>
      <c r="I26" s="1218">
        <v>13252</v>
      </c>
      <c r="J26" s="1218">
        <v>13242</v>
      </c>
      <c r="K26" s="1218">
        <v>13229</v>
      </c>
      <c r="L26" s="1218">
        <v>13215</v>
      </c>
      <c r="M26" s="1218">
        <v>13160</v>
      </c>
      <c r="N26" s="418"/>
      <c r="O26" s="407"/>
    </row>
    <row r="27" spans="1:15" ht="11.25" customHeight="1">
      <c r="A27" s="407"/>
      <c r="B27" s="1211"/>
      <c r="C27" s="1600" t="s">
        <v>352</v>
      </c>
      <c r="D27" s="1600"/>
      <c r="E27" s="1203">
        <v>12527</v>
      </c>
      <c r="F27" s="1203">
        <v>12533</v>
      </c>
      <c r="G27" s="1203">
        <v>12529</v>
      </c>
      <c r="H27" s="1203">
        <v>12499</v>
      </c>
      <c r="I27" s="1203">
        <v>12474</v>
      </c>
      <c r="J27" s="1203">
        <v>12457</v>
      </c>
      <c r="K27" s="1203">
        <v>12406</v>
      </c>
      <c r="L27" s="1203">
        <v>12343</v>
      </c>
      <c r="M27" s="1203">
        <v>12209</v>
      </c>
      <c r="N27" s="418"/>
      <c r="O27" s="407"/>
    </row>
    <row r="28" spans="1:15" s="438" customFormat="1" ht="9.75" customHeight="1">
      <c r="A28" s="435"/>
      <c r="B28" s="1219"/>
      <c r="C28" s="1599" t="s">
        <v>639</v>
      </c>
      <c r="D28" s="1599"/>
      <c r="E28" s="1599"/>
      <c r="F28" s="1599"/>
      <c r="G28" s="1599"/>
      <c r="H28" s="1599"/>
      <c r="I28" s="1599"/>
      <c r="J28" s="1599"/>
      <c r="K28" s="1599"/>
      <c r="L28" s="1599"/>
      <c r="M28" s="1599"/>
      <c r="N28" s="436"/>
      <c r="O28" s="437"/>
    </row>
    <row r="29" spans="1:15" ht="9" customHeight="1" thickBot="1">
      <c r="A29" s="407"/>
      <c r="B29" s="417"/>
      <c r="C29" s="417"/>
      <c r="D29" s="417"/>
      <c r="E29" s="414"/>
      <c r="F29" s="414"/>
      <c r="G29" s="414"/>
      <c r="H29" s="414"/>
      <c r="I29" s="414"/>
      <c r="J29" s="414"/>
      <c r="K29" s="415"/>
      <c r="L29" s="414"/>
      <c r="M29" s="415"/>
      <c r="N29" s="418"/>
      <c r="O29" s="439"/>
    </row>
    <row r="30" spans="1:15" ht="13.5" customHeight="1" thickBot="1">
      <c r="A30" s="407"/>
      <c r="B30" s="417"/>
      <c r="C30" s="1577" t="s">
        <v>1</v>
      </c>
      <c r="D30" s="1578"/>
      <c r="E30" s="1578"/>
      <c r="F30" s="1578"/>
      <c r="G30" s="1578"/>
      <c r="H30" s="1578"/>
      <c r="I30" s="1578"/>
      <c r="J30" s="1578"/>
      <c r="K30" s="1578"/>
      <c r="L30" s="1578"/>
      <c r="M30" s="1579"/>
      <c r="N30" s="418"/>
      <c r="O30" s="407"/>
    </row>
    <row r="31" spans="1:15" ht="9.75" customHeight="1">
      <c r="A31" s="407"/>
      <c r="B31" s="417"/>
      <c r="C31" s="89" t="s">
        <v>78</v>
      </c>
      <c r="D31" s="415"/>
      <c r="E31" s="440"/>
      <c r="F31" s="440"/>
      <c r="G31" s="440"/>
      <c r="H31" s="440"/>
      <c r="I31" s="440"/>
      <c r="J31" s="440"/>
      <c r="K31" s="440"/>
      <c r="L31" s="440"/>
      <c r="M31" s="440"/>
      <c r="N31" s="418"/>
      <c r="O31" s="407"/>
    </row>
    <row r="32" spans="1:15" s="445" customFormat="1" ht="13.5" customHeight="1">
      <c r="A32" s="441"/>
      <c r="B32" s="442"/>
      <c r="C32" s="1601" t="s">
        <v>331</v>
      </c>
      <c r="D32" s="1601"/>
      <c r="E32" s="443">
        <v>243321</v>
      </c>
      <c r="F32" s="443">
        <v>233879</v>
      </c>
      <c r="G32" s="443">
        <v>221673</v>
      </c>
      <c r="H32" s="443">
        <v>219245</v>
      </c>
      <c r="I32" s="443">
        <v>217051</v>
      </c>
      <c r="J32" s="443">
        <v>223048</v>
      </c>
      <c r="K32" s="443">
        <v>210834</v>
      </c>
      <c r="L32" s="443">
        <v>227078</v>
      </c>
      <c r="M32" s="443">
        <v>225753</v>
      </c>
      <c r="N32" s="444"/>
      <c r="O32" s="441"/>
    </row>
    <row r="33" spans="1:15" s="445" customFormat="1" ht="15" customHeight="1">
      <c r="A33" s="441"/>
      <c r="B33" s="442"/>
      <c r="C33" s="711" t="s">
        <v>330</v>
      </c>
      <c r="D33" s="711"/>
      <c r="E33" s="86"/>
      <c r="F33" s="86"/>
      <c r="G33" s="86"/>
      <c r="H33" s="86"/>
      <c r="I33" s="86"/>
      <c r="J33" s="86"/>
      <c r="K33" s="86"/>
      <c r="L33" s="86"/>
      <c r="M33" s="86"/>
      <c r="N33" s="444"/>
      <c r="O33" s="441"/>
    </row>
    <row r="34" spans="1:15" s="421" customFormat="1" ht="12.75" customHeight="1">
      <c r="A34" s="419"/>
      <c r="B34" s="1216"/>
      <c r="C34" s="1602" t="s">
        <v>144</v>
      </c>
      <c r="D34" s="1602"/>
      <c r="E34" s="1203">
        <v>189019</v>
      </c>
      <c r="F34" s="1203">
        <v>182548</v>
      </c>
      <c r="G34" s="1203">
        <v>173279</v>
      </c>
      <c r="H34" s="1203">
        <v>172183</v>
      </c>
      <c r="I34" s="1203">
        <v>170809</v>
      </c>
      <c r="J34" s="1203">
        <v>176833</v>
      </c>
      <c r="K34" s="1203">
        <v>165739</v>
      </c>
      <c r="L34" s="1203">
        <v>177526</v>
      </c>
      <c r="M34" s="1203">
        <v>176231</v>
      </c>
      <c r="N34" s="446"/>
      <c r="O34" s="419"/>
    </row>
    <row r="35" spans="1:15" s="421" customFormat="1" ht="23.25" customHeight="1">
      <c r="A35" s="419"/>
      <c r="B35" s="1216"/>
      <c r="C35" s="1602" t="s">
        <v>145</v>
      </c>
      <c r="D35" s="1602"/>
      <c r="E35" s="1203">
        <v>12417</v>
      </c>
      <c r="F35" s="1203">
        <v>10874</v>
      </c>
      <c r="G35" s="1203">
        <v>9379</v>
      </c>
      <c r="H35" s="1203">
        <v>9048</v>
      </c>
      <c r="I35" s="1203">
        <v>8802</v>
      </c>
      <c r="J35" s="1203">
        <v>8958</v>
      </c>
      <c r="K35" s="1203">
        <v>8267</v>
      </c>
      <c r="L35" s="1203">
        <v>10516</v>
      </c>
      <c r="M35" s="1203">
        <v>11446</v>
      </c>
      <c r="N35" s="446"/>
      <c r="O35" s="419"/>
    </row>
    <row r="36" spans="1:15" s="421" customFormat="1" ht="21.75" customHeight="1">
      <c r="A36" s="419"/>
      <c r="B36" s="1216"/>
      <c r="C36" s="1602" t="s">
        <v>147</v>
      </c>
      <c r="D36" s="1602"/>
      <c r="E36" s="1203">
        <v>41859</v>
      </c>
      <c r="F36" s="1203">
        <v>40425</v>
      </c>
      <c r="G36" s="1203">
        <v>38985</v>
      </c>
      <c r="H36" s="1203">
        <v>37902</v>
      </c>
      <c r="I36" s="1203">
        <v>36431</v>
      </c>
      <c r="J36" s="1203">
        <v>35619</v>
      </c>
      <c r="K36" s="1203">
        <v>34604</v>
      </c>
      <c r="L36" s="1203">
        <v>35927</v>
      </c>
      <c r="M36" s="1203">
        <v>34817</v>
      </c>
      <c r="N36" s="446"/>
      <c r="O36" s="419"/>
    </row>
    <row r="37" spans="1:15" s="421" customFormat="1" ht="20.25" customHeight="1">
      <c r="A37" s="419"/>
      <c r="B37" s="1216"/>
      <c r="C37" s="1602" t="s">
        <v>148</v>
      </c>
      <c r="D37" s="1602"/>
      <c r="E37" s="1203">
        <v>26</v>
      </c>
      <c r="F37" s="1203">
        <v>32</v>
      </c>
      <c r="G37" s="1203">
        <v>30</v>
      </c>
      <c r="H37" s="1203">
        <v>39</v>
      </c>
      <c r="I37" s="1203">
        <v>37</v>
      </c>
      <c r="J37" s="1203">
        <v>38</v>
      </c>
      <c r="K37" s="1203">
        <v>39</v>
      </c>
      <c r="L37" s="1203">
        <v>44</v>
      </c>
      <c r="M37" s="1203">
        <v>45</v>
      </c>
      <c r="N37" s="446"/>
      <c r="O37" s="419"/>
    </row>
    <row r="38" spans="1:15" ht="15" customHeight="1">
      <c r="A38" s="407"/>
      <c r="B38" s="417"/>
      <c r="C38" s="1601" t="s">
        <v>344</v>
      </c>
      <c r="D38" s="1601"/>
      <c r="E38" s="443"/>
      <c r="F38" s="443"/>
      <c r="G38" s="443"/>
      <c r="H38" s="443"/>
      <c r="I38" s="443"/>
      <c r="J38" s="443"/>
      <c r="K38" s="443"/>
      <c r="L38" s="443"/>
      <c r="M38" s="443"/>
      <c r="N38" s="418"/>
      <c r="O38" s="407"/>
    </row>
    <row r="39" spans="1:15" ht="10.5" customHeight="1">
      <c r="A39" s="407"/>
      <c r="B39" s="417"/>
      <c r="C39" s="1206" t="s">
        <v>62</v>
      </c>
      <c r="D39" s="1201"/>
      <c r="E39" s="1202">
        <v>14593</v>
      </c>
      <c r="F39" s="1202">
        <v>14014</v>
      </c>
      <c r="G39" s="1202">
        <v>13658</v>
      </c>
      <c r="H39" s="1202">
        <v>13420</v>
      </c>
      <c r="I39" s="1202">
        <v>13008</v>
      </c>
      <c r="J39" s="1202">
        <v>13697</v>
      </c>
      <c r="K39" s="1202">
        <v>12774</v>
      </c>
      <c r="L39" s="1202">
        <v>12919</v>
      </c>
      <c r="M39" s="1202">
        <v>12592</v>
      </c>
      <c r="N39" s="418"/>
      <c r="O39" s="407">
        <v>24716</v>
      </c>
    </row>
    <row r="40" spans="1:15" ht="10.5" customHeight="1">
      <c r="A40" s="407"/>
      <c r="B40" s="417"/>
      <c r="C40" s="1206" t="s">
        <v>55</v>
      </c>
      <c r="D40" s="1201"/>
      <c r="E40" s="1202">
        <v>3767</v>
      </c>
      <c r="F40" s="1202">
        <v>3458</v>
      </c>
      <c r="G40" s="1202">
        <v>3141</v>
      </c>
      <c r="H40" s="1202">
        <v>2992</v>
      </c>
      <c r="I40" s="1202">
        <v>3038</v>
      </c>
      <c r="J40" s="1202">
        <v>3108</v>
      </c>
      <c r="K40" s="1202">
        <v>3032</v>
      </c>
      <c r="L40" s="1202">
        <v>3368</v>
      </c>
      <c r="M40" s="1202">
        <v>3349</v>
      </c>
      <c r="N40" s="418"/>
      <c r="O40" s="407">
        <v>5505</v>
      </c>
    </row>
    <row r="41" spans="1:15" ht="10.5" customHeight="1">
      <c r="A41" s="407"/>
      <c r="B41" s="417"/>
      <c r="C41" s="1206" t="s">
        <v>64</v>
      </c>
      <c r="D41" s="1201"/>
      <c r="E41" s="1202">
        <v>18663</v>
      </c>
      <c r="F41" s="1202">
        <v>18077</v>
      </c>
      <c r="G41" s="1202">
        <v>17392</v>
      </c>
      <c r="H41" s="1202">
        <v>17130</v>
      </c>
      <c r="I41" s="1202">
        <v>17233</v>
      </c>
      <c r="J41" s="1202">
        <v>18100</v>
      </c>
      <c r="K41" s="1202">
        <v>16662</v>
      </c>
      <c r="L41" s="1202">
        <v>16865</v>
      </c>
      <c r="M41" s="1202">
        <v>16371</v>
      </c>
      <c r="N41" s="418"/>
      <c r="O41" s="407">
        <v>35834</v>
      </c>
    </row>
    <row r="42" spans="1:15" ht="10.5" customHeight="1">
      <c r="A42" s="407"/>
      <c r="B42" s="417"/>
      <c r="C42" s="1206" t="s">
        <v>66</v>
      </c>
      <c r="D42" s="1201"/>
      <c r="E42" s="1202">
        <v>2244</v>
      </c>
      <c r="F42" s="1202">
        <v>2212</v>
      </c>
      <c r="G42" s="1202">
        <v>2026</v>
      </c>
      <c r="H42" s="1202">
        <v>2048</v>
      </c>
      <c r="I42" s="1202">
        <v>2048</v>
      </c>
      <c r="J42" s="1202">
        <v>2152</v>
      </c>
      <c r="K42" s="1202">
        <v>1903</v>
      </c>
      <c r="L42" s="1202">
        <v>2045</v>
      </c>
      <c r="M42" s="1202">
        <v>1960</v>
      </c>
      <c r="N42" s="418"/>
      <c r="O42" s="407">
        <v>3304</v>
      </c>
    </row>
    <row r="43" spans="1:15" ht="10.5" customHeight="1">
      <c r="A43" s="407"/>
      <c r="B43" s="417"/>
      <c r="C43" s="1206" t="s">
        <v>75</v>
      </c>
      <c r="D43" s="1201"/>
      <c r="E43" s="1202">
        <v>3678</v>
      </c>
      <c r="F43" s="1202">
        <v>3618</v>
      </c>
      <c r="G43" s="1202">
        <v>3411</v>
      </c>
      <c r="H43" s="1202">
        <v>3355</v>
      </c>
      <c r="I43" s="1202">
        <v>3410</v>
      </c>
      <c r="J43" s="1202">
        <v>3417</v>
      </c>
      <c r="K43" s="1202">
        <v>3230</v>
      </c>
      <c r="L43" s="1202">
        <v>3414</v>
      </c>
      <c r="M43" s="1202">
        <v>3310</v>
      </c>
      <c r="N43" s="418"/>
      <c r="O43" s="407">
        <v>6334</v>
      </c>
    </row>
    <row r="44" spans="1:15" ht="10.5" customHeight="1">
      <c r="A44" s="407"/>
      <c r="B44" s="417"/>
      <c r="C44" s="1206" t="s">
        <v>61</v>
      </c>
      <c r="D44" s="1201"/>
      <c r="E44" s="1202">
        <v>7983</v>
      </c>
      <c r="F44" s="1202">
        <v>7874</v>
      </c>
      <c r="G44" s="1202">
        <v>7399</v>
      </c>
      <c r="H44" s="1202">
        <v>7367</v>
      </c>
      <c r="I44" s="1202">
        <v>7335</v>
      </c>
      <c r="J44" s="1202">
        <v>7545</v>
      </c>
      <c r="K44" s="1202">
        <v>7330</v>
      </c>
      <c r="L44" s="1202">
        <v>7682</v>
      </c>
      <c r="M44" s="1202">
        <v>7524</v>
      </c>
      <c r="N44" s="418"/>
      <c r="O44" s="407">
        <v>14052</v>
      </c>
    </row>
    <row r="45" spans="1:15" ht="10.5" customHeight="1">
      <c r="A45" s="407"/>
      <c r="B45" s="417"/>
      <c r="C45" s="1206" t="s">
        <v>56</v>
      </c>
      <c r="D45" s="1201"/>
      <c r="E45" s="1202">
        <v>3727</v>
      </c>
      <c r="F45" s="1202">
        <v>3573</v>
      </c>
      <c r="G45" s="1202">
        <v>3189</v>
      </c>
      <c r="H45" s="1202">
        <v>3083</v>
      </c>
      <c r="I45" s="1202">
        <v>3251</v>
      </c>
      <c r="J45" s="1202">
        <v>3335</v>
      </c>
      <c r="K45" s="1202">
        <v>3163</v>
      </c>
      <c r="L45" s="1202">
        <v>3507</v>
      </c>
      <c r="M45" s="1202">
        <v>3247</v>
      </c>
      <c r="N45" s="418"/>
      <c r="O45" s="407">
        <v>5973</v>
      </c>
    </row>
    <row r="46" spans="1:15" ht="10.5" customHeight="1">
      <c r="A46" s="407"/>
      <c r="B46" s="417"/>
      <c r="C46" s="1206" t="s">
        <v>74</v>
      </c>
      <c r="D46" s="1201"/>
      <c r="E46" s="1202">
        <v>13012</v>
      </c>
      <c r="F46" s="1202">
        <v>10504</v>
      </c>
      <c r="G46" s="1202">
        <v>8461</v>
      </c>
      <c r="H46" s="1202">
        <v>7243</v>
      </c>
      <c r="I46" s="1202">
        <v>6960</v>
      </c>
      <c r="J46" s="1202">
        <v>7166</v>
      </c>
      <c r="K46" s="1202">
        <v>7665</v>
      </c>
      <c r="L46" s="1202">
        <v>13451</v>
      </c>
      <c r="M46" s="1202">
        <v>16605</v>
      </c>
      <c r="N46" s="418"/>
      <c r="O46" s="407">
        <v>26102</v>
      </c>
    </row>
    <row r="47" spans="1:15" ht="10.5" customHeight="1">
      <c r="A47" s="407"/>
      <c r="B47" s="417"/>
      <c r="C47" s="1206" t="s">
        <v>76</v>
      </c>
      <c r="D47" s="1201"/>
      <c r="E47" s="1202">
        <v>2695</v>
      </c>
      <c r="F47" s="1202">
        <v>2618</v>
      </c>
      <c r="G47" s="1202">
        <v>2440</v>
      </c>
      <c r="H47" s="1202">
        <v>2409</v>
      </c>
      <c r="I47" s="1202">
        <v>2381</v>
      </c>
      <c r="J47" s="1202">
        <v>2466</v>
      </c>
      <c r="K47" s="1202">
        <v>2283</v>
      </c>
      <c r="L47" s="1202">
        <v>2370</v>
      </c>
      <c r="M47" s="1202">
        <v>2323</v>
      </c>
      <c r="N47" s="418"/>
      <c r="O47" s="407">
        <v>4393</v>
      </c>
    </row>
    <row r="48" spans="1:15" ht="10.5" customHeight="1">
      <c r="A48" s="407"/>
      <c r="B48" s="417"/>
      <c r="C48" s="1206" t="s">
        <v>60</v>
      </c>
      <c r="D48" s="1201"/>
      <c r="E48" s="1202">
        <v>8302</v>
      </c>
      <c r="F48" s="1202">
        <v>7914</v>
      </c>
      <c r="G48" s="1202">
        <v>7560</v>
      </c>
      <c r="H48" s="1202">
        <v>7500</v>
      </c>
      <c r="I48" s="1202">
        <v>7600</v>
      </c>
      <c r="J48" s="1202">
        <v>7840</v>
      </c>
      <c r="K48" s="1202">
        <v>6920</v>
      </c>
      <c r="L48" s="1202">
        <v>7412</v>
      </c>
      <c r="M48" s="1202">
        <v>7321</v>
      </c>
      <c r="N48" s="418"/>
      <c r="O48" s="407">
        <v>16923</v>
      </c>
    </row>
    <row r="49" spans="1:15" ht="10.5" customHeight="1">
      <c r="A49" s="407"/>
      <c r="B49" s="417"/>
      <c r="C49" s="1206" t="s">
        <v>59</v>
      </c>
      <c r="D49" s="1201"/>
      <c r="E49" s="1202">
        <v>48890</v>
      </c>
      <c r="F49" s="1202">
        <v>47588</v>
      </c>
      <c r="G49" s="1202">
        <v>46143</v>
      </c>
      <c r="H49" s="1202">
        <v>45703</v>
      </c>
      <c r="I49" s="1202">
        <v>44701</v>
      </c>
      <c r="J49" s="1202">
        <v>45144</v>
      </c>
      <c r="K49" s="1202">
        <v>44027</v>
      </c>
      <c r="L49" s="1202">
        <v>46240</v>
      </c>
      <c r="M49" s="1202">
        <v>45101</v>
      </c>
      <c r="N49" s="418"/>
      <c r="O49" s="407">
        <v>81201</v>
      </c>
    </row>
    <row r="50" spans="1:15" ht="10.5" customHeight="1">
      <c r="A50" s="407"/>
      <c r="B50" s="417"/>
      <c r="C50" s="1206" t="s">
        <v>57</v>
      </c>
      <c r="D50" s="1201"/>
      <c r="E50" s="1202">
        <v>2784</v>
      </c>
      <c r="F50" s="1202">
        <v>2684</v>
      </c>
      <c r="G50" s="1202">
        <v>2448</v>
      </c>
      <c r="H50" s="1202">
        <v>2310</v>
      </c>
      <c r="I50" s="1202">
        <v>2315</v>
      </c>
      <c r="J50" s="1202">
        <v>2497</v>
      </c>
      <c r="K50" s="1202">
        <v>2356</v>
      </c>
      <c r="L50" s="1202">
        <v>2532</v>
      </c>
      <c r="M50" s="1202">
        <v>2407</v>
      </c>
      <c r="N50" s="418"/>
      <c r="O50" s="407">
        <v>4403</v>
      </c>
    </row>
    <row r="51" spans="1:15" ht="10.5" customHeight="1">
      <c r="A51" s="407"/>
      <c r="B51" s="417"/>
      <c r="C51" s="1206" t="s">
        <v>63</v>
      </c>
      <c r="D51" s="1201"/>
      <c r="E51" s="1202">
        <v>51147</v>
      </c>
      <c r="F51" s="1202">
        <v>49711</v>
      </c>
      <c r="G51" s="1202">
        <v>47518</v>
      </c>
      <c r="H51" s="1202">
        <v>48367</v>
      </c>
      <c r="I51" s="1202">
        <v>48206</v>
      </c>
      <c r="J51" s="1202">
        <v>49200</v>
      </c>
      <c r="K51" s="1202">
        <v>45267</v>
      </c>
      <c r="L51" s="1202">
        <v>46901</v>
      </c>
      <c r="M51" s="1202">
        <v>46241</v>
      </c>
      <c r="N51" s="418"/>
      <c r="O51" s="407">
        <v>88638</v>
      </c>
    </row>
    <row r="52" spans="1:15" ht="10.5" customHeight="1">
      <c r="A52" s="407"/>
      <c r="B52" s="417"/>
      <c r="C52" s="1206" t="s">
        <v>79</v>
      </c>
      <c r="D52" s="1201"/>
      <c r="E52" s="1202">
        <v>9928</v>
      </c>
      <c r="F52" s="1202">
        <v>9244</v>
      </c>
      <c r="G52" s="1202">
        <v>8635</v>
      </c>
      <c r="H52" s="1202">
        <v>8310</v>
      </c>
      <c r="I52" s="1202">
        <v>8363</v>
      </c>
      <c r="J52" s="1202">
        <v>8630</v>
      </c>
      <c r="K52" s="1202">
        <v>8083</v>
      </c>
      <c r="L52" s="1202">
        <v>8987</v>
      </c>
      <c r="M52" s="1202">
        <v>8961</v>
      </c>
      <c r="N52" s="418"/>
      <c r="O52" s="407">
        <v>18640</v>
      </c>
    </row>
    <row r="53" spans="1:15" ht="10.5" customHeight="1">
      <c r="A53" s="407"/>
      <c r="B53" s="417"/>
      <c r="C53" s="1206" t="s">
        <v>58</v>
      </c>
      <c r="D53" s="1201"/>
      <c r="E53" s="1202">
        <v>20945</v>
      </c>
      <c r="F53" s="1202">
        <v>20433</v>
      </c>
      <c r="G53" s="1202">
        <v>19562</v>
      </c>
      <c r="H53" s="1202">
        <v>19358</v>
      </c>
      <c r="I53" s="1202">
        <v>18905</v>
      </c>
      <c r="J53" s="1202">
        <v>19576</v>
      </c>
      <c r="K53" s="1202">
        <v>18650</v>
      </c>
      <c r="L53" s="1202">
        <v>19529</v>
      </c>
      <c r="M53" s="1202">
        <v>18940</v>
      </c>
      <c r="N53" s="418"/>
      <c r="O53" s="407">
        <v>35533</v>
      </c>
    </row>
    <row r="54" spans="1:15" ht="10.5" customHeight="1">
      <c r="A54" s="407"/>
      <c r="B54" s="417"/>
      <c r="C54" s="1206" t="s">
        <v>65</v>
      </c>
      <c r="D54" s="1201"/>
      <c r="E54" s="1202">
        <v>4132</v>
      </c>
      <c r="F54" s="1202">
        <v>3966</v>
      </c>
      <c r="G54" s="1202">
        <v>3742</v>
      </c>
      <c r="H54" s="1202">
        <v>3687</v>
      </c>
      <c r="I54" s="1202">
        <v>3694</v>
      </c>
      <c r="J54" s="1202">
        <v>3731</v>
      </c>
      <c r="K54" s="1202">
        <v>3463</v>
      </c>
      <c r="L54" s="1202">
        <v>3675</v>
      </c>
      <c r="M54" s="1202">
        <v>3587</v>
      </c>
      <c r="N54" s="418"/>
      <c r="O54" s="407">
        <v>6979</v>
      </c>
    </row>
    <row r="55" spans="1:15" ht="10.5" customHeight="1">
      <c r="A55" s="407"/>
      <c r="B55" s="417"/>
      <c r="C55" s="1206" t="s">
        <v>67</v>
      </c>
      <c r="D55" s="1201"/>
      <c r="E55" s="1202">
        <v>3744</v>
      </c>
      <c r="F55" s="1202">
        <v>3593</v>
      </c>
      <c r="G55" s="1202">
        <v>3398</v>
      </c>
      <c r="H55" s="1202">
        <v>3372</v>
      </c>
      <c r="I55" s="1202">
        <v>3403</v>
      </c>
      <c r="J55" s="1202">
        <v>3596</v>
      </c>
      <c r="K55" s="1202">
        <v>3245</v>
      </c>
      <c r="L55" s="1202">
        <v>3418</v>
      </c>
      <c r="M55" s="1202">
        <v>3334</v>
      </c>
      <c r="N55" s="418"/>
      <c r="O55" s="407">
        <v>5622</v>
      </c>
    </row>
    <row r="56" spans="1:15" ht="10.5" customHeight="1">
      <c r="A56" s="407"/>
      <c r="B56" s="417"/>
      <c r="C56" s="1206" t="s">
        <v>77</v>
      </c>
      <c r="D56" s="1201"/>
      <c r="E56" s="1202">
        <v>7612</v>
      </c>
      <c r="F56" s="1202">
        <v>7396</v>
      </c>
      <c r="G56" s="1202">
        <v>6918</v>
      </c>
      <c r="H56" s="1202">
        <v>6723</v>
      </c>
      <c r="I56" s="1202">
        <v>6846</v>
      </c>
      <c r="J56" s="1202">
        <v>7125</v>
      </c>
      <c r="K56" s="1202">
        <v>6428</v>
      </c>
      <c r="L56" s="1202">
        <v>7001</v>
      </c>
      <c r="M56" s="1202">
        <v>7066</v>
      </c>
      <c r="N56" s="418"/>
      <c r="O56" s="407">
        <v>12225</v>
      </c>
    </row>
    <row r="57" spans="1:15" ht="10.5" customHeight="1">
      <c r="A57" s="407"/>
      <c r="B57" s="417"/>
      <c r="C57" s="1206" t="s">
        <v>131</v>
      </c>
      <c r="D57" s="1201"/>
      <c r="E57" s="1202">
        <v>6716</v>
      </c>
      <c r="F57" s="1202">
        <v>7024</v>
      </c>
      <c r="G57" s="1202">
        <v>6809</v>
      </c>
      <c r="H57" s="1202">
        <v>6984</v>
      </c>
      <c r="I57" s="1202">
        <v>6825</v>
      </c>
      <c r="J57" s="1202">
        <v>6784</v>
      </c>
      <c r="K57" s="1202">
        <v>6623</v>
      </c>
      <c r="L57" s="1202">
        <v>6923</v>
      </c>
      <c r="M57" s="1202">
        <v>6978</v>
      </c>
      <c r="N57" s="418"/>
      <c r="O57" s="407">
        <v>8291</v>
      </c>
    </row>
    <row r="58" spans="1:15" ht="10.5" customHeight="1">
      <c r="A58" s="407"/>
      <c r="B58" s="417"/>
      <c r="C58" s="1206" t="s">
        <v>132</v>
      </c>
      <c r="D58" s="1201"/>
      <c r="E58" s="1202">
        <v>7608</v>
      </c>
      <c r="F58" s="1202">
        <v>7348</v>
      </c>
      <c r="G58" s="1202">
        <v>7024</v>
      </c>
      <c r="H58" s="1202">
        <v>6902</v>
      </c>
      <c r="I58" s="1202">
        <v>6781</v>
      </c>
      <c r="J58" s="1202">
        <v>7034</v>
      </c>
      <c r="K58" s="1202">
        <v>6869</v>
      </c>
      <c r="L58" s="1202">
        <v>7280</v>
      </c>
      <c r="M58" s="1202">
        <v>7279</v>
      </c>
      <c r="N58" s="418"/>
      <c r="O58" s="407">
        <v>12043</v>
      </c>
    </row>
    <row r="59" spans="1:15" s="445" customFormat="1" ht="15" customHeight="1">
      <c r="A59" s="441"/>
      <c r="B59" s="442"/>
      <c r="C59" s="711" t="s">
        <v>149</v>
      </c>
      <c r="D59" s="711"/>
      <c r="E59" s="443"/>
      <c r="F59" s="443"/>
      <c r="G59" s="443"/>
      <c r="H59" s="443"/>
      <c r="I59" s="443"/>
      <c r="J59" s="443"/>
      <c r="K59" s="443"/>
      <c r="L59" s="443"/>
      <c r="M59" s="443"/>
      <c r="N59" s="444"/>
      <c r="O59" s="441"/>
    </row>
    <row r="60" spans="1:15" s="421" customFormat="1" ht="13.5" customHeight="1">
      <c r="A60" s="419"/>
      <c r="B60" s="1216"/>
      <c r="C60" s="1602" t="s">
        <v>150</v>
      </c>
      <c r="D60" s="1602"/>
      <c r="E60" s="1204">
        <v>450.47</v>
      </c>
      <c r="F60" s="1204">
        <v>449.15</v>
      </c>
      <c r="G60" s="1204">
        <v>458.62</v>
      </c>
      <c r="H60" s="1204">
        <v>452.55</v>
      </c>
      <c r="I60" s="1204">
        <v>456.59</v>
      </c>
      <c r="J60" s="1204">
        <v>459.26</v>
      </c>
      <c r="K60" s="1204">
        <v>454.99063576868502</v>
      </c>
      <c r="L60" s="1204">
        <v>450.45730771641399</v>
      </c>
      <c r="M60" s="1204">
        <v>449.01</v>
      </c>
      <c r="N60" s="446"/>
      <c r="O60" s="419">
        <v>491.25</v>
      </c>
    </row>
    <row r="61" spans="1:15" ht="9.75" customHeight="1">
      <c r="A61" s="407"/>
      <c r="B61" s="1211"/>
      <c r="C61" s="1599" t="s">
        <v>637</v>
      </c>
      <c r="D61" s="1599"/>
      <c r="E61" s="1599"/>
      <c r="F61" s="1599"/>
      <c r="G61" s="1599"/>
      <c r="H61" s="1599"/>
      <c r="I61" s="1599"/>
      <c r="J61" s="1599"/>
      <c r="K61" s="1599"/>
      <c r="L61" s="1599"/>
      <c r="M61" s="1599"/>
      <c r="N61" s="418"/>
      <c r="O61" s="407"/>
    </row>
    <row r="62" spans="1:15" ht="9" customHeight="1" thickBot="1">
      <c r="A62" s="407"/>
      <c r="B62" s="417"/>
      <c r="C62" s="362"/>
      <c r="D62" s="362"/>
      <c r="E62" s="362"/>
      <c r="F62" s="362"/>
      <c r="G62" s="362"/>
      <c r="H62" s="362"/>
      <c r="I62" s="362"/>
      <c r="J62" s="362"/>
      <c r="K62" s="362"/>
      <c r="L62" s="362"/>
      <c r="M62" s="362"/>
      <c r="N62" s="418"/>
      <c r="O62" s="407"/>
    </row>
    <row r="63" spans="1:15" ht="13.5" customHeight="1" thickBot="1">
      <c r="A63" s="407"/>
      <c r="B63" s="417"/>
      <c r="C63" s="1591" t="s">
        <v>22</v>
      </c>
      <c r="D63" s="1592"/>
      <c r="E63" s="1592"/>
      <c r="F63" s="1592"/>
      <c r="G63" s="1592"/>
      <c r="H63" s="1592"/>
      <c r="I63" s="1592"/>
      <c r="J63" s="1592"/>
      <c r="K63" s="1592"/>
      <c r="L63" s="1592"/>
      <c r="M63" s="1593"/>
      <c r="N63" s="418"/>
      <c r="O63" s="407"/>
    </row>
    <row r="64" spans="1:15" ht="9.75" customHeight="1">
      <c r="A64" s="407"/>
      <c r="B64" s="417"/>
      <c r="C64" s="1221" t="s">
        <v>78</v>
      </c>
      <c r="D64" s="433"/>
      <c r="E64" s="448"/>
      <c r="F64" s="448"/>
      <c r="G64" s="448"/>
      <c r="H64" s="448"/>
      <c r="I64" s="448"/>
      <c r="J64" s="448"/>
      <c r="K64" s="448"/>
      <c r="L64" s="448"/>
      <c r="M64" s="448"/>
      <c r="N64" s="418"/>
      <c r="O64" s="407"/>
    </row>
    <row r="65" spans="1:15" ht="13.5" customHeight="1">
      <c r="A65" s="407"/>
      <c r="B65" s="417"/>
      <c r="C65" s="1594" t="s">
        <v>146</v>
      </c>
      <c r="D65" s="1594"/>
      <c r="E65" s="443">
        <f t="shared" ref="E65:L65" si="0">+E66+E67</f>
        <v>130475</v>
      </c>
      <c r="F65" s="443">
        <f t="shared" si="0"/>
        <v>111875</v>
      </c>
      <c r="G65" s="443">
        <f t="shared" si="0"/>
        <v>111636</v>
      </c>
      <c r="H65" s="443">
        <f t="shared" si="0"/>
        <v>123562</v>
      </c>
      <c r="I65" s="443">
        <f t="shared" si="0"/>
        <v>107950</v>
      </c>
      <c r="J65" s="443">
        <f t="shared" si="0"/>
        <v>114795</v>
      </c>
      <c r="K65" s="443">
        <f t="shared" si="0"/>
        <v>110574</v>
      </c>
      <c r="L65" s="443">
        <f t="shared" si="0"/>
        <v>151152</v>
      </c>
      <c r="M65" s="443">
        <f t="shared" ref="M65" si="1">+M66+M67</f>
        <v>76905</v>
      </c>
      <c r="N65" s="418"/>
      <c r="O65" s="407"/>
    </row>
    <row r="66" spans="1:15" ht="11.25" customHeight="1">
      <c r="A66" s="407"/>
      <c r="B66" s="417"/>
      <c r="C66" s="1206" t="s">
        <v>72</v>
      </c>
      <c r="D66" s="1205"/>
      <c r="E66" s="1202">
        <v>51345</v>
      </c>
      <c r="F66" s="1202">
        <v>43860</v>
      </c>
      <c r="G66" s="1202">
        <v>43625</v>
      </c>
      <c r="H66" s="1202">
        <v>49125</v>
      </c>
      <c r="I66" s="1202">
        <v>43204</v>
      </c>
      <c r="J66" s="1202">
        <v>46375</v>
      </c>
      <c r="K66" s="1202">
        <v>43850</v>
      </c>
      <c r="L66" s="1202">
        <v>59214</v>
      </c>
      <c r="M66" s="1202">
        <v>30256</v>
      </c>
      <c r="N66" s="418"/>
      <c r="O66" s="407"/>
    </row>
    <row r="67" spans="1:15" ht="11.25" customHeight="1">
      <c r="A67" s="407"/>
      <c r="B67" s="417"/>
      <c r="C67" s="1206" t="s">
        <v>71</v>
      </c>
      <c r="D67" s="1205"/>
      <c r="E67" s="1202">
        <v>79130</v>
      </c>
      <c r="F67" s="1202">
        <v>68015</v>
      </c>
      <c r="G67" s="1202">
        <v>68011</v>
      </c>
      <c r="H67" s="1202">
        <v>74437</v>
      </c>
      <c r="I67" s="1202">
        <v>64746</v>
      </c>
      <c r="J67" s="1202">
        <v>68420</v>
      </c>
      <c r="K67" s="1202">
        <v>66724</v>
      </c>
      <c r="L67" s="1202">
        <v>91938</v>
      </c>
      <c r="M67" s="1202">
        <v>46649</v>
      </c>
      <c r="N67" s="418"/>
      <c r="O67" s="407">
        <v>58328</v>
      </c>
    </row>
    <row r="68" spans="1:15" s="445" customFormat="1" ht="12" customHeight="1">
      <c r="A68" s="441"/>
      <c r="B68" s="442"/>
      <c r="C68" s="1598" t="s">
        <v>637</v>
      </c>
      <c r="D68" s="1598"/>
      <c r="E68" s="1598"/>
      <c r="F68" s="1598"/>
      <c r="G68" s="1598"/>
      <c r="H68" s="1598"/>
      <c r="I68" s="1598"/>
      <c r="J68" s="1598"/>
      <c r="K68" s="1598"/>
      <c r="L68" s="1598"/>
      <c r="M68" s="1598"/>
      <c r="N68" s="418"/>
      <c r="O68" s="441"/>
    </row>
    <row r="69" spans="1:15" ht="13.5" customHeight="1">
      <c r="A69" s="407"/>
      <c r="B69" s="417"/>
      <c r="C69" s="1210" t="s">
        <v>437</v>
      </c>
      <c r="D69" s="90"/>
      <c r="E69" s="90"/>
      <c r="F69" s="90"/>
      <c r="G69" s="797" t="s">
        <v>135</v>
      </c>
      <c r="H69" s="90"/>
      <c r="I69" s="90"/>
      <c r="J69" s="90"/>
      <c r="K69" s="90"/>
      <c r="L69" s="90"/>
      <c r="M69" s="90"/>
      <c r="N69" s="418"/>
      <c r="O69" s="407"/>
    </row>
    <row r="70" spans="1:15" ht="9" customHeight="1">
      <c r="A70" s="407"/>
      <c r="B70" s="417"/>
      <c r="C70" s="1595" t="s">
        <v>244</v>
      </c>
      <c r="D70" s="1595"/>
      <c r="E70" s="1595"/>
      <c r="F70" s="1595"/>
      <c r="G70" s="1595"/>
      <c r="H70" s="1595"/>
      <c r="I70" s="1595"/>
      <c r="J70" s="1595"/>
      <c r="K70" s="1595"/>
      <c r="L70" s="1595"/>
      <c r="M70" s="1595"/>
      <c r="N70" s="1207"/>
      <c r="O70" s="407"/>
    </row>
    <row r="71" spans="1:15" ht="9" customHeight="1">
      <c r="A71" s="407"/>
      <c r="B71" s="417"/>
      <c r="C71" s="1208" t="s">
        <v>245</v>
      </c>
      <c r="D71" s="1208"/>
      <c r="E71" s="1208"/>
      <c r="F71" s="1208"/>
      <c r="G71" s="1208"/>
      <c r="H71" s="1208"/>
      <c r="I71" s="1208"/>
      <c r="J71" s="1209"/>
      <c r="K71" s="1595"/>
      <c r="L71" s="1595"/>
      <c r="M71" s="1595"/>
      <c r="N71" s="1597"/>
      <c r="O71" s="407"/>
    </row>
    <row r="72" spans="1:15" ht="13.5" customHeight="1">
      <c r="A72" s="407"/>
      <c r="B72" s="417"/>
      <c r="C72" s="407"/>
      <c r="D72" s="407"/>
      <c r="E72" s="414"/>
      <c r="F72" s="414"/>
      <c r="G72" s="414"/>
      <c r="H72" s="414"/>
      <c r="I72" s="414"/>
      <c r="J72" s="414"/>
      <c r="K72" s="1596">
        <v>42736</v>
      </c>
      <c r="L72" s="1596"/>
      <c r="M72" s="1596"/>
      <c r="N72" s="451">
        <v>19</v>
      </c>
      <c r="O72" s="414"/>
    </row>
    <row r="73" spans="1:15" ht="13.5" customHeight="1"/>
  </sheetData>
  <mergeCells count="30">
    <mergeCell ref="C25:D25"/>
    <mergeCell ref="B1:D1"/>
    <mergeCell ref="B2:D2"/>
    <mergeCell ref="C4:M4"/>
    <mergeCell ref="C5:D6"/>
    <mergeCell ref="C8:D8"/>
    <mergeCell ref="C18:M18"/>
    <mergeCell ref="C20:M20"/>
    <mergeCell ref="C22:D22"/>
    <mergeCell ref="C24:D24"/>
    <mergeCell ref="E6:M6"/>
    <mergeCell ref="C61:M61"/>
    <mergeCell ref="C26:D26"/>
    <mergeCell ref="C27:D27"/>
    <mergeCell ref="C28:M28"/>
    <mergeCell ref="C30:M30"/>
    <mergeCell ref="C32:D32"/>
    <mergeCell ref="C34:D34"/>
    <mergeCell ref="C35:D35"/>
    <mergeCell ref="C36:D36"/>
    <mergeCell ref="C37:D37"/>
    <mergeCell ref="C38:D38"/>
    <mergeCell ref="C60:D60"/>
    <mergeCell ref="C63:M63"/>
    <mergeCell ref="C65:D65"/>
    <mergeCell ref="C70:M70"/>
    <mergeCell ref="K72:M72"/>
    <mergeCell ref="K71:N71"/>
    <mergeCell ref="C68:H68"/>
    <mergeCell ref="I68:M68"/>
  </mergeCells>
  <conditionalFormatting sqref="E7:M7">
    <cfRule type="cellIs" dxfId="7"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dimension ref="A1:AA73"/>
  <sheetViews>
    <sheetView topLeftCell="A31" zoomScaleNormal="100" workbookViewId="0"/>
  </sheetViews>
  <sheetFormatPr defaultRowHeight="12.75"/>
  <cols>
    <col min="1" max="1" width="0.85546875" style="412" customWidth="1"/>
    <col min="2" max="2" width="2.5703125" style="412" customWidth="1"/>
    <col min="3" max="3" width="0.7109375" style="412" customWidth="1"/>
    <col min="4" max="4" width="31.7109375" style="412" customWidth="1"/>
    <col min="5" max="7" width="4.7109375" style="684" customWidth="1"/>
    <col min="8" max="11" width="4.7109375" style="583" customWidth="1"/>
    <col min="12" max="13" width="4.7109375" style="684" customWidth="1"/>
    <col min="14" max="15" width="4.7109375" style="583" customWidth="1"/>
    <col min="16" max="17" width="4.7109375" style="684" customWidth="1"/>
    <col min="18" max="18" width="2.42578125" style="713" customWidth="1"/>
    <col min="19" max="19" width="0.85546875" style="412" customWidth="1"/>
    <col min="20" max="20" width="9.140625" style="412"/>
    <col min="21" max="27" width="9.140625" style="1103"/>
    <col min="28" max="16384" width="9.140625" style="412"/>
  </cols>
  <sheetData>
    <row r="1" spans="1:27" ht="13.5" customHeight="1">
      <c r="A1" s="407"/>
      <c r="B1" s="960"/>
      <c r="C1" s="960"/>
      <c r="E1" s="1613" t="s">
        <v>324</v>
      </c>
      <c r="F1" s="1613"/>
      <c r="G1" s="1613"/>
      <c r="H1" s="1613"/>
      <c r="I1" s="1613"/>
      <c r="J1" s="1613"/>
      <c r="K1" s="1613"/>
      <c r="L1" s="1613"/>
      <c r="M1" s="1613"/>
      <c r="N1" s="1613"/>
      <c r="O1" s="1613"/>
      <c r="P1" s="1613"/>
      <c r="Q1" s="1613"/>
      <c r="R1" s="714"/>
      <c r="S1" s="407"/>
    </row>
    <row r="2" spans="1:27" ht="6" customHeight="1">
      <c r="A2" s="407"/>
      <c r="B2" s="961"/>
      <c r="C2" s="962"/>
      <c r="D2" s="962"/>
      <c r="E2" s="640"/>
      <c r="F2" s="640"/>
      <c r="G2" s="640"/>
      <c r="H2" s="641"/>
      <c r="I2" s="641"/>
      <c r="J2" s="641"/>
      <c r="K2" s="641"/>
      <c r="L2" s="640"/>
      <c r="M2" s="640"/>
      <c r="N2" s="641"/>
      <c r="O2" s="641"/>
      <c r="P2" s="640"/>
      <c r="Q2" s="640" t="s">
        <v>325</v>
      </c>
      <c r="R2" s="715"/>
      <c r="S2" s="417"/>
    </row>
    <row r="3" spans="1:27" ht="13.5" customHeight="1" thickBot="1">
      <c r="A3" s="407"/>
      <c r="B3" s="470"/>
      <c r="C3" s="417"/>
      <c r="D3" s="417"/>
      <c r="E3" s="642"/>
      <c r="F3" s="642"/>
      <c r="G3" s="642"/>
      <c r="H3" s="589"/>
      <c r="I3" s="589"/>
      <c r="J3" s="589"/>
      <c r="K3" s="589"/>
      <c r="L3" s="642"/>
      <c r="M3" s="642"/>
      <c r="N3" s="589"/>
      <c r="O3" s="589"/>
      <c r="P3" s="1614" t="s">
        <v>73</v>
      </c>
      <c r="Q3" s="1614"/>
      <c r="R3" s="716"/>
      <c r="S3" s="417"/>
    </row>
    <row r="4" spans="1:27" ht="13.5" customHeight="1" thickBot="1">
      <c r="A4" s="407"/>
      <c r="B4" s="470"/>
      <c r="C4" s="625" t="s">
        <v>385</v>
      </c>
      <c r="D4" s="643"/>
      <c r="E4" s="644"/>
      <c r="F4" s="644"/>
      <c r="G4" s="644"/>
      <c r="H4" s="644"/>
      <c r="I4" s="644"/>
      <c r="J4" s="644"/>
      <c r="K4" s="644"/>
      <c r="L4" s="644"/>
      <c r="M4" s="644"/>
      <c r="N4" s="644"/>
      <c r="O4" s="644"/>
      <c r="P4" s="644"/>
      <c r="Q4" s="645"/>
      <c r="R4" s="714"/>
      <c r="S4" s="87"/>
    </row>
    <row r="5" spans="1:27" s="434" customFormat="1" ht="4.5" customHeight="1">
      <c r="A5" s="407"/>
      <c r="B5" s="470"/>
      <c r="C5" s="646"/>
      <c r="D5" s="646"/>
      <c r="E5" s="647"/>
      <c r="F5" s="647"/>
      <c r="G5" s="647"/>
      <c r="H5" s="647"/>
      <c r="I5" s="647"/>
      <c r="J5" s="647"/>
      <c r="K5" s="647"/>
      <c r="L5" s="647"/>
      <c r="M5" s="647"/>
      <c r="N5" s="647"/>
      <c r="O5" s="647"/>
      <c r="P5" s="647"/>
      <c r="Q5" s="647"/>
      <c r="R5" s="714"/>
      <c r="S5" s="87"/>
      <c r="T5" s="412"/>
      <c r="U5" s="1103"/>
      <c r="V5" s="1103"/>
      <c r="W5" s="1103"/>
      <c r="X5" s="1103"/>
      <c r="Y5" s="1103"/>
      <c r="Z5" s="1103"/>
      <c r="AA5" s="1103"/>
    </row>
    <row r="6" spans="1:27" s="434" customFormat="1" ht="13.5" customHeight="1">
      <c r="A6" s="407"/>
      <c r="B6" s="470"/>
      <c r="C6" s="646"/>
      <c r="D6" s="646"/>
      <c r="E6" s="1638">
        <v>2015</v>
      </c>
      <c r="F6" s="1546">
        <v>2016</v>
      </c>
      <c r="G6" s="1546"/>
      <c r="H6" s="1546"/>
      <c r="I6" s="1546"/>
      <c r="J6" s="1546"/>
      <c r="K6" s="1546"/>
      <c r="L6" s="1546"/>
      <c r="M6" s="1546"/>
      <c r="N6" s="1546"/>
      <c r="O6" s="1546"/>
      <c r="P6" s="1546"/>
      <c r="Q6" s="1546"/>
      <c r="R6" s="714"/>
      <c r="S6" s="87"/>
      <c r="T6" s="412"/>
      <c r="U6" s="1103"/>
      <c r="V6" s="1103"/>
      <c r="W6" s="1103"/>
      <c r="X6" s="1103"/>
      <c r="Y6" s="1103"/>
      <c r="Z6" s="1103"/>
      <c r="AA6" s="1103"/>
    </row>
    <row r="7" spans="1:27" s="434" customFormat="1" ht="13.5" customHeight="1">
      <c r="A7" s="407"/>
      <c r="B7" s="470"/>
      <c r="C7" s="646"/>
      <c r="D7" s="646"/>
      <c r="E7" s="784" t="s">
        <v>94</v>
      </c>
      <c r="F7" s="784" t="s">
        <v>93</v>
      </c>
      <c r="G7" s="784" t="s">
        <v>104</v>
      </c>
      <c r="H7" s="784" t="s">
        <v>103</v>
      </c>
      <c r="I7" s="784" t="s">
        <v>102</v>
      </c>
      <c r="J7" s="784" t="s">
        <v>101</v>
      </c>
      <c r="K7" s="784" t="s">
        <v>100</v>
      </c>
      <c r="L7" s="784" t="s">
        <v>99</v>
      </c>
      <c r="M7" s="784" t="s">
        <v>98</v>
      </c>
      <c r="N7" s="784" t="s">
        <v>97</v>
      </c>
      <c r="O7" s="784" t="s">
        <v>96</v>
      </c>
      <c r="P7" s="784" t="s">
        <v>95</v>
      </c>
      <c r="Q7" s="784" t="s">
        <v>94</v>
      </c>
      <c r="R7" s="714"/>
      <c r="S7" s="425"/>
      <c r="T7" s="412"/>
      <c r="U7" s="1103"/>
      <c r="V7" s="1103"/>
      <c r="W7" s="1103"/>
      <c r="X7" s="1103"/>
      <c r="Y7" s="1103"/>
      <c r="Z7" s="1103"/>
      <c r="AA7" s="1103"/>
    </row>
    <row r="8" spans="1:27" s="434" customFormat="1" ht="3.75" customHeight="1">
      <c r="A8" s="407"/>
      <c r="B8" s="470"/>
      <c r="C8" s="646"/>
      <c r="D8" s="646"/>
      <c r="E8" s="425"/>
      <c r="F8" s="425"/>
      <c r="G8" s="425"/>
      <c r="H8" s="425"/>
      <c r="I8" s="425"/>
      <c r="J8" s="425"/>
      <c r="K8" s="425"/>
      <c r="L8" s="425"/>
      <c r="M8" s="425"/>
      <c r="N8" s="425"/>
      <c r="O8" s="425"/>
      <c r="P8" s="425"/>
      <c r="Q8" s="425"/>
      <c r="R8" s="714"/>
      <c r="S8" s="425"/>
      <c r="T8" s="412"/>
      <c r="U8" s="1103"/>
      <c r="V8" s="1103"/>
      <c r="W8" s="1103"/>
      <c r="X8" s="1103"/>
      <c r="Y8" s="1103"/>
      <c r="Z8" s="1103"/>
      <c r="AA8" s="1103"/>
    </row>
    <row r="9" spans="1:27" s="650" customFormat="1" ht="15.75" customHeight="1">
      <c r="A9" s="648"/>
      <c r="B9" s="500"/>
      <c r="C9" s="958" t="s">
        <v>310</v>
      </c>
      <c r="D9" s="958"/>
      <c r="E9" s="357">
        <v>0.69241415904021819</v>
      </c>
      <c r="F9" s="357">
        <v>0.7463563318302322</v>
      </c>
      <c r="G9" s="357">
        <v>0.77110184802668502</v>
      </c>
      <c r="H9" s="357">
        <v>0.96414341648891644</v>
      </c>
      <c r="I9" s="357">
        <v>1.0940536874361675</v>
      </c>
      <c r="J9" s="357">
        <v>1.1928083547925654</v>
      </c>
      <c r="K9" s="357">
        <v>1.2051293728544312</v>
      </c>
      <c r="L9" s="357">
        <v>1.2107944474055408</v>
      </c>
      <c r="M9" s="357">
        <v>1.30734463720848</v>
      </c>
      <c r="N9" s="357">
        <v>1.3446132221296745</v>
      </c>
      <c r="O9" s="357">
        <v>1.3169029964715462</v>
      </c>
      <c r="P9" s="357">
        <v>1.223018561158973</v>
      </c>
      <c r="Q9" s="357">
        <v>1.1359474689366666</v>
      </c>
      <c r="R9" s="717"/>
      <c r="S9" s="394"/>
      <c r="T9" s="781"/>
      <c r="U9" s="1771"/>
      <c r="V9" s="1771"/>
      <c r="W9" s="1771"/>
      <c r="X9" s="1771"/>
      <c r="Y9" s="1764"/>
      <c r="Z9" s="1764"/>
      <c r="AA9" s="1764"/>
    </row>
    <row r="10" spans="1:27" s="650" customFormat="1" ht="15.75" customHeight="1">
      <c r="A10" s="648"/>
      <c r="B10" s="500"/>
      <c r="C10" s="958" t="s">
        <v>311</v>
      </c>
      <c r="D10" s="219"/>
      <c r="E10" s="651"/>
      <c r="F10" s="651"/>
      <c r="G10" s="651"/>
      <c r="H10" s="651"/>
      <c r="I10" s="651"/>
      <c r="J10" s="651"/>
      <c r="K10" s="651"/>
      <c r="L10" s="651"/>
      <c r="M10" s="651"/>
      <c r="N10" s="651"/>
      <c r="O10" s="651"/>
      <c r="P10" s="651"/>
      <c r="Q10" s="651"/>
      <c r="R10" s="718"/>
      <c r="S10" s="394"/>
      <c r="T10" s="781"/>
      <c r="U10" s="1771"/>
      <c r="V10" s="1771"/>
      <c r="W10" s="1771"/>
      <c r="X10" s="1771"/>
      <c r="Y10" s="1764"/>
      <c r="Z10" s="1764"/>
      <c r="AA10" s="1764"/>
    </row>
    <row r="11" spans="1:27" s="434" customFormat="1" ht="11.25" customHeight="1">
      <c r="A11" s="407"/>
      <c r="B11" s="470"/>
      <c r="C11" s="417"/>
      <c r="D11" s="95" t="s">
        <v>481</v>
      </c>
      <c r="E11" s="652">
        <v>-1.7766430898444441</v>
      </c>
      <c r="F11" s="652">
        <v>-1.1747457713111111</v>
      </c>
      <c r="G11" s="652">
        <v>-0.87600675886666668</v>
      </c>
      <c r="H11" s="652">
        <v>-1.0917661205444444</v>
      </c>
      <c r="I11" s="652">
        <v>-1.8072660749111111</v>
      </c>
      <c r="J11" s="652">
        <v>-2.0767208458444446</v>
      </c>
      <c r="K11" s="652">
        <v>-1.5095743140777778</v>
      </c>
      <c r="L11" s="652">
        <v>-1.2692790975333332</v>
      </c>
      <c r="M11" s="652">
        <v>-1.1097047986555557</v>
      </c>
      <c r="N11" s="652">
        <v>-1.061582607988889</v>
      </c>
      <c r="O11" s="652">
        <v>-0.43091576162222234</v>
      </c>
      <c r="P11" s="652">
        <v>0.41726350510000004</v>
      </c>
      <c r="Q11" s="652">
        <v>1.1039365419666669</v>
      </c>
      <c r="R11" s="579"/>
      <c r="S11" s="87"/>
      <c r="T11" s="781"/>
      <c r="U11" s="1771"/>
      <c r="V11" s="1771"/>
      <c r="W11" s="1771"/>
      <c r="X11" s="1771"/>
      <c r="Y11" s="1103"/>
      <c r="Z11" s="1103"/>
      <c r="AA11" s="1103"/>
    </row>
    <row r="12" spans="1:27" s="434" customFormat="1" ht="12.75" customHeight="1">
      <c r="A12" s="407"/>
      <c r="B12" s="470"/>
      <c r="C12" s="417"/>
      <c r="D12" s="95" t="s">
        <v>478</v>
      </c>
      <c r="E12" s="652">
        <v>-36.399787655466668</v>
      </c>
      <c r="F12" s="652">
        <v>-34.843363003783331</v>
      </c>
      <c r="G12" s="652">
        <v>-34.073193046083333</v>
      </c>
      <c r="H12" s="652">
        <v>-32.823662777316663</v>
      </c>
      <c r="I12" s="652">
        <v>-33.07523287155</v>
      </c>
      <c r="J12" s="652">
        <v>-32.570558462433333</v>
      </c>
      <c r="K12" s="652">
        <v>-32.745192968766673</v>
      </c>
      <c r="L12" s="652">
        <v>-32.080188164050007</v>
      </c>
      <c r="M12" s="652">
        <v>-30.994255316816666</v>
      </c>
      <c r="N12" s="652">
        <v>-29.6321954979</v>
      </c>
      <c r="O12" s="652">
        <v>-29.157584307516668</v>
      </c>
      <c r="P12" s="652">
        <v>-29.696040917216667</v>
      </c>
      <c r="Q12" s="652">
        <v>-30.239187378666667</v>
      </c>
      <c r="R12" s="579"/>
      <c r="S12" s="87"/>
      <c r="T12" s="781"/>
      <c r="U12" s="1771"/>
      <c r="V12" s="1771"/>
      <c r="W12" s="1771"/>
      <c r="X12" s="1771"/>
      <c r="Y12" s="1103"/>
      <c r="Z12" s="1103"/>
      <c r="AA12" s="1103"/>
    </row>
    <row r="13" spans="1:27" s="434" customFormat="1" ht="12" customHeight="1">
      <c r="A13" s="407"/>
      <c r="B13" s="470"/>
      <c r="C13" s="417"/>
      <c r="D13" s="95" t="s">
        <v>479</v>
      </c>
      <c r="E13" s="652">
        <v>0.38379489531111105</v>
      </c>
      <c r="F13" s="652">
        <v>-0.30764528276666669</v>
      </c>
      <c r="G13" s="652">
        <v>-0.21301830933333329</v>
      </c>
      <c r="H13" s="652">
        <v>-0.50857276448888888</v>
      </c>
      <c r="I13" s="652">
        <v>0.69964303446666654</v>
      </c>
      <c r="J13" s="652">
        <v>1.7722335223999999</v>
      </c>
      <c r="K13" s="652">
        <v>3.4020633576333332</v>
      </c>
      <c r="L13" s="652">
        <v>5.0064920025333342</v>
      </c>
      <c r="M13" s="652">
        <v>6.4021945862222225</v>
      </c>
      <c r="N13" s="652">
        <v>6.9199882443444451</v>
      </c>
      <c r="O13" s="652">
        <v>6.7846826247444438</v>
      </c>
      <c r="P13" s="652">
        <v>6.4000293378888884</v>
      </c>
      <c r="Q13" s="652">
        <v>6.1850416658888889</v>
      </c>
      <c r="R13" s="579"/>
      <c r="S13" s="87"/>
      <c r="T13" s="781"/>
      <c r="U13" s="1767"/>
      <c r="V13" s="1764"/>
      <c r="W13" s="1103"/>
      <c r="X13" s="1103"/>
      <c r="Y13" s="1103"/>
      <c r="Z13" s="1103"/>
      <c r="AA13" s="1103"/>
    </row>
    <row r="14" spans="1:27" s="434" customFormat="1" ht="12" customHeight="1">
      <c r="A14" s="407"/>
      <c r="B14" s="470"/>
      <c r="C14" s="417"/>
      <c r="D14" s="95" t="s">
        <v>152</v>
      </c>
      <c r="E14" s="652">
        <v>6.8173745482222223</v>
      </c>
      <c r="F14" s="652">
        <v>5.8742971318888886</v>
      </c>
      <c r="G14" s="652">
        <v>5.2055587148888893</v>
      </c>
      <c r="H14" s="652">
        <v>5.9322632686666665</v>
      </c>
      <c r="I14" s="652">
        <v>8.5621117784444447</v>
      </c>
      <c r="J14" s="652">
        <v>7.745382525666666</v>
      </c>
      <c r="K14" s="652">
        <v>7.5636415947777769</v>
      </c>
      <c r="L14" s="652">
        <v>5.7219812668888892</v>
      </c>
      <c r="M14" s="652">
        <v>7.896726457333334</v>
      </c>
      <c r="N14" s="652">
        <v>8.4538619703333353</v>
      </c>
      <c r="O14" s="652">
        <v>8.2845531951111102</v>
      </c>
      <c r="P14" s="652">
        <v>6.9159763183333327</v>
      </c>
      <c r="Q14" s="652">
        <v>7.0302710333333325</v>
      </c>
      <c r="R14" s="579"/>
      <c r="S14" s="87"/>
      <c r="T14" s="781"/>
      <c r="U14" s="1767"/>
      <c r="V14" s="1764"/>
      <c r="W14" s="1103"/>
      <c r="X14" s="1103"/>
      <c r="Y14" s="1103"/>
      <c r="Z14" s="1103"/>
      <c r="AA14" s="1103"/>
    </row>
    <row r="15" spans="1:27" s="434" customFormat="1" ht="10.5" customHeight="1">
      <c r="A15" s="407"/>
      <c r="B15" s="470"/>
      <c r="C15" s="417"/>
      <c r="D15" s="172"/>
      <c r="E15" s="653"/>
      <c r="F15" s="653"/>
      <c r="G15" s="653"/>
      <c r="H15" s="653"/>
      <c r="I15" s="653"/>
      <c r="J15" s="653"/>
      <c r="K15" s="653"/>
      <c r="L15" s="653"/>
      <c r="M15" s="653"/>
      <c r="N15" s="653"/>
      <c r="O15" s="653"/>
      <c r="P15" s="653"/>
      <c r="Q15" s="653"/>
      <c r="R15" s="579"/>
      <c r="S15" s="87"/>
      <c r="T15" s="781"/>
      <c r="U15" s="1767"/>
      <c r="V15" s="1764"/>
      <c r="W15" s="1103"/>
      <c r="X15" s="1103"/>
      <c r="Y15" s="1103"/>
      <c r="Z15" s="1103"/>
      <c r="AA15" s="1103"/>
    </row>
    <row r="16" spans="1:27" s="434" customFormat="1" ht="10.5" customHeight="1">
      <c r="A16" s="407"/>
      <c r="B16" s="470"/>
      <c r="C16" s="417"/>
      <c r="D16" s="172"/>
      <c r="E16" s="653"/>
      <c r="F16" s="653"/>
      <c r="G16" s="653"/>
      <c r="H16" s="653"/>
      <c r="I16" s="653"/>
      <c r="J16" s="653"/>
      <c r="K16" s="653"/>
      <c r="L16" s="653"/>
      <c r="M16" s="653"/>
      <c r="N16" s="653"/>
      <c r="O16" s="653"/>
      <c r="P16" s="653"/>
      <c r="Q16" s="653"/>
      <c r="R16" s="579"/>
      <c r="S16" s="87"/>
      <c r="T16" s="412"/>
      <c r="U16" s="1103"/>
      <c r="V16" s="1768"/>
      <c r="W16" s="1103"/>
      <c r="X16" s="1103"/>
      <c r="Y16" s="1103"/>
      <c r="Z16" s="1103"/>
      <c r="AA16" s="1103"/>
    </row>
    <row r="17" spans="1:27" s="434" customFormat="1" ht="10.5" customHeight="1">
      <c r="A17" s="407"/>
      <c r="B17" s="470"/>
      <c r="C17" s="417"/>
      <c r="D17" s="172"/>
      <c r="E17" s="653"/>
      <c r="F17" s="653"/>
      <c r="G17" s="653"/>
      <c r="H17" s="653"/>
      <c r="I17" s="653"/>
      <c r="J17" s="653"/>
      <c r="K17" s="653"/>
      <c r="L17" s="653"/>
      <c r="M17" s="653"/>
      <c r="N17" s="653"/>
      <c r="O17" s="653"/>
      <c r="P17" s="653"/>
      <c r="Q17" s="653"/>
      <c r="R17" s="579"/>
      <c r="S17" s="87"/>
      <c r="T17" s="412"/>
      <c r="U17" s="1103"/>
      <c r="V17" s="1768"/>
      <c r="W17" s="1103"/>
      <c r="X17" s="1103"/>
      <c r="Y17" s="1103"/>
      <c r="Z17" s="1103"/>
      <c r="AA17" s="1103"/>
    </row>
    <row r="18" spans="1:27" s="434" customFormat="1" ht="10.5" customHeight="1">
      <c r="A18" s="407"/>
      <c r="B18" s="470"/>
      <c r="C18" s="417"/>
      <c r="D18" s="172"/>
      <c r="E18" s="653"/>
      <c r="F18" s="653"/>
      <c r="G18" s="653"/>
      <c r="H18" s="653"/>
      <c r="I18" s="653"/>
      <c r="J18" s="653"/>
      <c r="K18" s="653"/>
      <c r="L18" s="653"/>
      <c r="M18" s="653"/>
      <c r="N18" s="653"/>
      <c r="O18" s="653"/>
      <c r="P18" s="653"/>
      <c r="Q18" s="653"/>
      <c r="R18" s="579"/>
      <c r="S18" s="87"/>
      <c r="T18" s="412"/>
      <c r="U18" s="1103"/>
      <c r="V18" s="1768"/>
      <c r="W18" s="1103"/>
      <c r="X18" s="1103"/>
      <c r="Y18" s="1103"/>
      <c r="Z18" s="1103"/>
      <c r="AA18" s="1103"/>
    </row>
    <row r="19" spans="1:27" s="434" customFormat="1" ht="10.5" customHeight="1">
      <c r="A19" s="407"/>
      <c r="B19" s="470"/>
      <c r="C19" s="417"/>
      <c r="D19" s="172"/>
      <c r="E19" s="653"/>
      <c r="F19" s="653"/>
      <c r="G19" s="653"/>
      <c r="H19" s="653"/>
      <c r="I19" s="653"/>
      <c r="J19" s="653"/>
      <c r="K19" s="653"/>
      <c r="L19" s="653"/>
      <c r="M19" s="653"/>
      <c r="N19" s="653"/>
      <c r="O19" s="653"/>
      <c r="P19" s="653"/>
      <c r="Q19" s="653"/>
      <c r="R19" s="579"/>
      <c r="S19" s="87"/>
      <c r="T19" s="412"/>
      <c r="U19" s="1103"/>
      <c r="V19" s="1768"/>
      <c r="W19" s="1103"/>
      <c r="X19" s="1103"/>
      <c r="Y19" s="1103"/>
      <c r="Z19" s="1103"/>
      <c r="AA19" s="1103"/>
    </row>
    <row r="20" spans="1:27" s="434" customFormat="1" ht="10.5" customHeight="1">
      <c r="A20" s="407"/>
      <c r="B20" s="470"/>
      <c r="C20" s="417"/>
      <c r="D20" s="172"/>
      <c r="E20" s="653"/>
      <c r="F20" s="653"/>
      <c r="G20" s="653"/>
      <c r="H20" s="653"/>
      <c r="I20" s="653"/>
      <c r="J20" s="653"/>
      <c r="K20" s="653"/>
      <c r="L20" s="653"/>
      <c r="M20" s="653"/>
      <c r="N20" s="653"/>
      <c r="O20" s="653"/>
      <c r="P20" s="653"/>
      <c r="Q20" s="653"/>
      <c r="R20" s="579"/>
      <c r="S20" s="87"/>
      <c r="T20" s="412"/>
      <c r="U20" s="1103"/>
      <c r="V20" s="1768"/>
      <c r="W20" s="1103"/>
      <c r="X20" s="1103"/>
      <c r="Y20" s="1103"/>
      <c r="Z20" s="1103"/>
      <c r="AA20" s="1103"/>
    </row>
    <row r="21" spans="1:27" s="434" customFormat="1" ht="10.5" customHeight="1">
      <c r="A21" s="407"/>
      <c r="B21" s="470"/>
      <c r="C21" s="417"/>
      <c r="D21" s="172"/>
      <c r="E21" s="653"/>
      <c r="F21" s="653"/>
      <c r="G21" s="653"/>
      <c r="H21" s="653"/>
      <c r="I21" s="653"/>
      <c r="J21" s="653"/>
      <c r="K21" s="653"/>
      <c r="L21" s="653"/>
      <c r="M21" s="653"/>
      <c r="N21" s="653"/>
      <c r="O21" s="653"/>
      <c r="P21" s="653"/>
      <c r="Q21" s="653"/>
      <c r="R21" s="579"/>
      <c r="S21" s="87"/>
      <c r="T21" s="412"/>
      <c r="U21" s="1103"/>
      <c r="V21" s="1768"/>
      <c r="W21" s="1103"/>
      <c r="X21" s="1103"/>
      <c r="Y21" s="1103"/>
      <c r="Z21" s="1103"/>
      <c r="AA21" s="1103"/>
    </row>
    <row r="22" spans="1:27" s="434" customFormat="1" ht="10.5" customHeight="1">
      <c r="A22" s="407"/>
      <c r="B22" s="470"/>
      <c r="C22" s="417"/>
      <c r="D22" s="172"/>
      <c r="E22" s="653"/>
      <c r="F22" s="653"/>
      <c r="G22" s="653"/>
      <c r="H22" s="653"/>
      <c r="I22" s="653"/>
      <c r="J22" s="653"/>
      <c r="K22" s="653"/>
      <c r="L22" s="653"/>
      <c r="M22" s="653"/>
      <c r="N22" s="653"/>
      <c r="O22" s="653"/>
      <c r="P22" s="653"/>
      <c r="Q22" s="653"/>
      <c r="R22" s="579"/>
      <c r="S22" s="87"/>
      <c r="T22" s="412"/>
      <c r="U22" s="1103"/>
      <c r="V22" s="1768"/>
      <c r="W22" s="1103"/>
      <c r="X22" s="1103"/>
      <c r="Y22" s="1103"/>
      <c r="Z22" s="1103"/>
      <c r="AA22" s="1103"/>
    </row>
    <row r="23" spans="1:27" s="434" customFormat="1" ht="10.5" customHeight="1">
      <c r="A23" s="407"/>
      <c r="B23" s="470"/>
      <c r="C23" s="417"/>
      <c r="D23" s="172"/>
      <c r="E23" s="653"/>
      <c r="F23" s="653"/>
      <c r="G23" s="653"/>
      <c r="H23" s="653"/>
      <c r="I23" s="653"/>
      <c r="J23" s="653"/>
      <c r="K23" s="653"/>
      <c r="L23" s="653"/>
      <c r="M23" s="653"/>
      <c r="N23" s="653"/>
      <c r="O23" s="653"/>
      <c r="P23" s="653"/>
      <c r="Q23" s="653"/>
      <c r="R23" s="579"/>
      <c r="S23" s="87"/>
      <c r="T23" s="412"/>
      <c r="U23" s="1103"/>
      <c r="V23" s="1768"/>
      <c r="W23" s="1103"/>
      <c r="X23" s="1103"/>
      <c r="Y23" s="1103"/>
      <c r="Z23" s="1103"/>
      <c r="AA23" s="1103"/>
    </row>
    <row r="24" spans="1:27" s="434" customFormat="1" ht="10.5" customHeight="1">
      <c r="A24" s="407"/>
      <c r="B24" s="470"/>
      <c r="C24" s="417"/>
      <c r="D24" s="172"/>
      <c r="E24" s="653"/>
      <c r="F24" s="653"/>
      <c r="G24" s="653"/>
      <c r="H24" s="653"/>
      <c r="I24" s="653"/>
      <c r="J24" s="653"/>
      <c r="K24" s="653"/>
      <c r="L24" s="653"/>
      <c r="M24" s="653"/>
      <c r="N24" s="653"/>
      <c r="O24" s="653"/>
      <c r="P24" s="653"/>
      <c r="Q24" s="653"/>
      <c r="R24" s="579"/>
      <c r="S24" s="87"/>
      <c r="T24" s="412"/>
      <c r="U24" s="1103"/>
      <c r="V24" s="1768"/>
      <c r="W24" s="1103"/>
      <c r="X24" s="1103"/>
      <c r="Y24" s="1103"/>
      <c r="Z24" s="1103"/>
      <c r="AA24" s="1103"/>
    </row>
    <row r="25" spans="1:27" s="434" customFormat="1" ht="10.5" customHeight="1">
      <c r="A25" s="407"/>
      <c r="B25" s="470"/>
      <c r="C25" s="417"/>
      <c r="D25" s="172"/>
      <c r="E25" s="653"/>
      <c r="F25" s="653"/>
      <c r="G25" s="653"/>
      <c r="H25" s="653"/>
      <c r="I25" s="653"/>
      <c r="J25" s="653"/>
      <c r="K25" s="653"/>
      <c r="L25" s="653"/>
      <c r="M25" s="653"/>
      <c r="N25" s="653"/>
      <c r="O25" s="653"/>
      <c r="P25" s="653"/>
      <c r="Q25" s="653"/>
      <c r="R25" s="579"/>
      <c r="S25" s="87"/>
      <c r="T25" s="412"/>
      <c r="U25" s="1103"/>
      <c r="V25" s="1768"/>
      <c r="W25" s="1103"/>
      <c r="X25" s="1103"/>
      <c r="Y25" s="1103"/>
      <c r="Z25" s="1103"/>
      <c r="AA25" s="1103"/>
    </row>
    <row r="26" spans="1:27" s="434" customFormat="1" ht="10.5" customHeight="1">
      <c r="A26" s="407"/>
      <c r="B26" s="470"/>
      <c r="C26" s="417"/>
      <c r="D26" s="172"/>
      <c r="E26" s="653"/>
      <c r="F26" s="653"/>
      <c r="G26" s="653"/>
      <c r="H26" s="653"/>
      <c r="I26" s="653"/>
      <c r="J26" s="653"/>
      <c r="K26" s="653"/>
      <c r="L26" s="653"/>
      <c r="M26" s="653"/>
      <c r="N26" s="653"/>
      <c r="O26" s="653"/>
      <c r="P26" s="653"/>
      <c r="Q26" s="653"/>
      <c r="R26" s="579"/>
      <c r="S26" s="87"/>
      <c r="T26" s="412"/>
      <c r="U26" s="1103"/>
      <c r="V26" s="1768"/>
      <c r="W26" s="1103"/>
      <c r="X26" s="1103"/>
      <c r="Y26" s="1103"/>
      <c r="Z26" s="1103"/>
      <c r="AA26" s="1103"/>
    </row>
    <row r="27" spans="1:27" s="434" customFormat="1" ht="10.5" customHeight="1">
      <c r="A27" s="407"/>
      <c r="B27" s="470"/>
      <c r="C27" s="417"/>
      <c r="D27" s="172"/>
      <c r="E27" s="653"/>
      <c r="F27" s="653"/>
      <c r="G27" s="653"/>
      <c r="H27" s="653"/>
      <c r="I27" s="653"/>
      <c r="J27" s="653"/>
      <c r="K27" s="653"/>
      <c r="L27" s="653"/>
      <c r="M27" s="653"/>
      <c r="N27" s="653"/>
      <c r="O27" s="653"/>
      <c r="P27" s="653"/>
      <c r="Q27" s="653"/>
      <c r="R27" s="579"/>
      <c r="S27" s="87"/>
      <c r="T27" s="412"/>
      <c r="U27" s="1103"/>
      <c r="V27" s="1768"/>
      <c r="W27" s="1103"/>
      <c r="X27" s="1103"/>
      <c r="Y27" s="1103"/>
      <c r="Z27" s="1103"/>
      <c r="AA27" s="1103"/>
    </row>
    <row r="28" spans="1:27" s="434" customFormat="1" ht="6" customHeight="1">
      <c r="A28" s="407"/>
      <c r="B28" s="470"/>
      <c r="C28" s="417"/>
      <c r="D28" s="172"/>
      <c r="E28" s="653"/>
      <c r="F28" s="653"/>
      <c r="G28" s="653"/>
      <c r="H28" s="653"/>
      <c r="I28" s="653"/>
      <c r="J28" s="653"/>
      <c r="K28" s="653"/>
      <c r="L28" s="653"/>
      <c r="M28" s="653"/>
      <c r="N28" s="653"/>
      <c r="O28" s="653"/>
      <c r="P28" s="653"/>
      <c r="Q28" s="653"/>
      <c r="R28" s="579"/>
      <c r="S28" s="87"/>
      <c r="T28" s="412"/>
      <c r="U28" s="1103"/>
      <c r="V28" s="1103"/>
      <c r="W28" s="1103"/>
      <c r="X28" s="1103"/>
      <c r="Y28" s="1103"/>
      <c r="Z28" s="1103"/>
      <c r="AA28" s="1103"/>
    </row>
    <row r="29" spans="1:27" s="650" customFormat="1" ht="15.75" customHeight="1">
      <c r="A29" s="648"/>
      <c r="B29" s="500"/>
      <c r="C29" s="958" t="s">
        <v>309</v>
      </c>
      <c r="D29" s="219"/>
      <c r="E29" s="654"/>
      <c r="F29" s="655"/>
      <c r="G29" s="655"/>
      <c r="H29" s="655"/>
      <c r="I29" s="655"/>
      <c r="J29" s="655"/>
      <c r="K29" s="655"/>
      <c r="L29" s="655"/>
      <c r="M29" s="655"/>
      <c r="N29" s="655"/>
      <c r="O29" s="655"/>
      <c r="P29" s="655"/>
      <c r="Q29" s="655"/>
      <c r="R29" s="719"/>
      <c r="S29" s="394"/>
      <c r="T29" s="649"/>
      <c r="U29" s="1769"/>
      <c r="V29" s="1769"/>
      <c r="W29" s="1764"/>
      <c r="X29" s="1764"/>
      <c r="Y29" s="1764"/>
      <c r="Z29" s="1764"/>
      <c r="AA29" s="1764"/>
    </row>
    <row r="30" spans="1:27" s="434" customFormat="1" ht="11.25" customHeight="1">
      <c r="A30" s="407"/>
      <c r="B30" s="470"/>
      <c r="C30" s="960"/>
      <c r="D30" s="95" t="s">
        <v>153</v>
      </c>
      <c r="E30" s="652">
        <v>0.63662027896666673</v>
      </c>
      <c r="F30" s="652">
        <v>0.8312952598333333</v>
      </c>
      <c r="G30" s="652">
        <v>1.1661384862666668</v>
      </c>
      <c r="H30" s="652">
        <v>2.9098582654333334</v>
      </c>
      <c r="I30" s="652">
        <v>3.1791087690999995</v>
      </c>
      <c r="J30" s="652">
        <v>3.7085668282333333</v>
      </c>
      <c r="K30" s="652">
        <v>2.7692745808666666</v>
      </c>
      <c r="L30" s="652">
        <v>2.5238975948666664</v>
      </c>
      <c r="M30" s="652">
        <v>2.9188350694</v>
      </c>
      <c r="N30" s="652">
        <v>2.8871800014999995</v>
      </c>
      <c r="O30" s="652">
        <v>2.8021648707666671</v>
      </c>
      <c r="P30" s="652">
        <v>2.3389472801999998</v>
      </c>
      <c r="Q30" s="652">
        <v>1.8427612698666669</v>
      </c>
      <c r="R30" s="720"/>
      <c r="S30" s="87"/>
      <c r="T30" s="412"/>
      <c r="U30" s="1769"/>
      <c r="V30" s="1769"/>
      <c r="W30" s="1103"/>
      <c r="X30" s="1103"/>
      <c r="Y30" s="1103"/>
      <c r="Z30" s="1103"/>
      <c r="AA30" s="1103"/>
    </row>
    <row r="31" spans="1:27" s="434" customFormat="1" ht="12.75" customHeight="1">
      <c r="A31" s="407"/>
      <c r="B31" s="470"/>
      <c r="C31" s="960"/>
      <c r="D31" s="95" t="s">
        <v>480</v>
      </c>
      <c r="E31" s="652">
        <v>-25.281380678533335</v>
      </c>
      <c r="F31" s="652">
        <v>-21.979081167966669</v>
      </c>
      <c r="G31" s="652">
        <v>-20.477313915699998</v>
      </c>
      <c r="H31" s="652">
        <v>-18.564136857233333</v>
      </c>
      <c r="I31" s="652">
        <v>-19.603462154866666</v>
      </c>
      <c r="J31" s="652">
        <v>-18.176212647566668</v>
      </c>
      <c r="K31" s="652">
        <v>-18.3057770128</v>
      </c>
      <c r="L31" s="652">
        <v>-18.647556284766665</v>
      </c>
      <c r="M31" s="652">
        <v>-19.607241966999997</v>
      </c>
      <c r="N31" s="652">
        <v>-18.916458150299999</v>
      </c>
      <c r="O31" s="652">
        <v>-18.919849154566666</v>
      </c>
      <c r="P31" s="652">
        <v>-19.912689063033334</v>
      </c>
      <c r="Q31" s="652">
        <v>-20.8419534258</v>
      </c>
      <c r="R31" s="720"/>
      <c r="S31" s="87"/>
      <c r="T31" s="412"/>
      <c r="U31" s="1103"/>
      <c r="V31" s="1103"/>
      <c r="W31" s="1103"/>
      <c r="X31" s="1103"/>
      <c r="Y31" s="1103"/>
      <c r="Z31" s="1103"/>
      <c r="AA31" s="1103"/>
    </row>
    <row r="32" spans="1:27" s="434" customFormat="1" ht="11.25" customHeight="1">
      <c r="A32" s="407"/>
      <c r="B32" s="470"/>
      <c r="C32" s="960"/>
      <c r="D32" s="95" t="s">
        <v>151</v>
      </c>
      <c r="E32" s="652">
        <v>0.3164522121333333</v>
      </c>
      <c r="F32" s="652">
        <v>0.69767901589999992</v>
      </c>
      <c r="G32" s="652">
        <v>0.76034929933333328</v>
      </c>
      <c r="H32" s="652">
        <v>1.2027232002666668</v>
      </c>
      <c r="I32" s="652">
        <v>1.6044117854</v>
      </c>
      <c r="J32" s="652">
        <v>2.9680134323666665</v>
      </c>
      <c r="K32" s="652">
        <v>3.0651380337333332</v>
      </c>
      <c r="L32" s="652">
        <v>3.1187361580333337</v>
      </c>
      <c r="M32" s="652">
        <v>1.6663340543333334</v>
      </c>
      <c r="N32" s="652">
        <v>0.77182998366666655</v>
      </c>
      <c r="O32" s="652">
        <v>-0.28466725206666665</v>
      </c>
      <c r="P32" s="652">
        <v>0.86249263476666671</v>
      </c>
      <c r="Q32" s="652">
        <v>1.6397862595333332</v>
      </c>
      <c r="R32" s="720"/>
      <c r="S32" s="87"/>
      <c r="T32" s="412"/>
      <c r="U32" s="1103"/>
      <c r="V32" s="1103"/>
      <c r="W32" s="1103"/>
      <c r="X32" s="1103"/>
      <c r="Y32" s="1103"/>
      <c r="Z32" s="1103"/>
      <c r="AA32" s="1103"/>
    </row>
    <row r="33" spans="1:27" s="434" customFormat="1" ht="12" customHeight="1">
      <c r="A33" s="407"/>
      <c r="B33" s="470"/>
      <c r="C33" s="960"/>
      <c r="D33" s="95" t="s">
        <v>154</v>
      </c>
      <c r="E33" s="652">
        <v>3.7240526173333333</v>
      </c>
      <c r="F33" s="652">
        <v>3.4176264306666666</v>
      </c>
      <c r="G33" s="652">
        <v>4.2578350446666668</v>
      </c>
      <c r="H33" s="652">
        <v>3.5941094836666667</v>
      </c>
      <c r="I33" s="652">
        <v>3.8795319579999998</v>
      </c>
      <c r="J33" s="652">
        <v>-0.50301778899999972</v>
      </c>
      <c r="K33" s="652">
        <v>-0.14212509066666623</v>
      </c>
      <c r="L33" s="652">
        <v>-5.879620233333327E-2</v>
      </c>
      <c r="M33" s="652">
        <v>2.9014210089999999</v>
      </c>
      <c r="N33" s="652">
        <v>2.3308329410000002</v>
      </c>
      <c r="O33" s="652">
        <v>2.6500951769999999</v>
      </c>
      <c r="P33" s="652">
        <v>2.9054633253333333</v>
      </c>
      <c r="Q33" s="652">
        <v>5.1868971673333331</v>
      </c>
      <c r="R33" s="720"/>
      <c r="S33" s="87"/>
      <c r="T33" s="412"/>
      <c r="U33" s="1103"/>
      <c r="V33" s="1103"/>
      <c r="W33" s="1103"/>
      <c r="X33" s="1103"/>
      <c r="Y33" s="1103"/>
      <c r="Z33" s="1103"/>
      <c r="AA33" s="1103"/>
    </row>
    <row r="34" spans="1:27" s="650" customFormat="1" ht="21" customHeight="1">
      <c r="A34" s="648"/>
      <c r="B34" s="500"/>
      <c r="C34" s="1615" t="s">
        <v>308</v>
      </c>
      <c r="D34" s="1615"/>
      <c r="E34" s="656">
        <v>10.857759287918327</v>
      </c>
      <c r="F34" s="656">
        <v>9.3302927870888368</v>
      </c>
      <c r="G34" s="656">
        <v>6.5123096295275191</v>
      </c>
      <c r="H34" s="656">
        <v>5.6946757437587463</v>
      </c>
      <c r="I34" s="656">
        <v>5.7300883709380228</v>
      </c>
      <c r="J34" s="656">
        <v>6.6243175043699694</v>
      </c>
      <c r="K34" s="656">
        <v>7.9751248866932061</v>
      </c>
      <c r="L34" s="656">
        <v>8.5111870487843504</v>
      </c>
      <c r="M34" s="656">
        <v>8.8907257595626934</v>
      </c>
      <c r="N34" s="656">
        <v>7.4526817777957435</v>
      </c>
      <c r="O34" s="656">
        <v>6.2977295186650295</v>
      </c>
      <c r="P34" s="656">
        <v>3.4298274847939019</v>
      </c>
      <c r="Q34" s="656">
        <v>0.16979258846926223</v>
      </c>
      <c r="R34" s="719"/>
      <c r="S34" s="394"/>
      <c r="U34" s="1764"/>
      <c r="V34" s="1764"/>
      <c r="W34" s="1764"/>
      <c r="X34" s="1764"/>
      <c r="Y34" s="1764"/>
      <c r="Z34" s="1764"/>
      <c r="AA34" s="1764"/>
    </row>
    <row r="35" spans="1:27" s="662" customFormat="1" ht="16.5" customHeight="1">
      <c r="A35" s="657"/>
      <c r="B35" s="658"/>
      <c r="C35" s="356" t="s">
        <v>339</v>
      </c>
      <c r="D35" s="659"/>
      <c r="E35" s="660">
        <v>-14.141007070688538</v>
      </c>
      <c r="F35" s="660">
        <v>-12.616816443911416</v>
      </c>
      <c r="G35" s="660">
        <v>-11.283762742717556</v>
      </c>
      <c r="H35" s="660">
        <v>-11.270460909771925</v>
      </c>
      <c r="I35" s="660">
        <v>-12.371079072376498</v>
      </c>
      <c r="J35" s="660">
        <v>-11.887589285746495</v>
      </c>
      <c r="K35" s="660">
        <v>-12.627414195201835</v>
      </c>
      <c r="L35" s="660">
        <v>-12.972060245833285</v>
      </c>
      <c r="M35" s="660">
        <v>-13.251260494122596</v>
      </c>
      <c r="N35" s="660">
        <v>-12.387785044482669</v>
      </c>
      <c r="O35" s="660">
        <v>-11.585816020301444</v>
      </c>
      <c r="P35" s="660">
        <v>-10.451843627392748</v>
      </c>
      <c r="Q35" s="660">
        <v>-8.2249159666128602</v>
      </c>
      <c r="R35" s="721"/>
      <c r="S35" s="395"/>
      <c r="T35" s="661"/>
      <c r="U35" s="659"/>
      <c r="V35" s="659"/>
      <c r="W35" s="659"/>
      <c r="X35" s="659"/>
      <c r="Y35" s="659"/>
      <c r="Z35" s="659"/>
      <c r="AA35" s="659"/>
    </row>
    <row r="36" spans="1:27" s="434" customFormat="1" ht="10.5" customHeight="1">
      <c r="A36" s="407"/>
      <c r="B36" s="470"/>
      <c r="C36" s="663"/>
      <c r="D36" s="172"/>
      <c r="E36" s="664"/>
      <c r="F36" s="664"/>
      <c r="G36" s="664"/>
      <c r="H36" s="664"/>
      <c r="I36" s="664"/>
      <c r="J36" s="664"/>
      <c r="K36" s="664"/>
      <c r="L36" s="664"/>
      <c r="M36" s="664"/>
      <c r="N36" s="664"/>
      <c r="O36" s="664"/>
      <c r="P36" s="664"/>
      <c r="Q36" s="664"/>
      <c r="R36" s="720"/>
      <c r="S36" s="87"/>
      <c r="U36" s="1103"/>
      <c r="V36" s="1103"/>
      <c r="W36" s="1103"/>
      <c r="X36" s="1103"/>
      <c r="Y36" s="1103"/>
      <c r="Z36" s="1103"/>
      <c r="AA36" s="1103"/>
    </row>
    <row r="37" spans="1:27" s="434" customFormat="1" ht="10.5" customHeight="1">
      <c r="A37" s="407"/>
      <c r="B37" s="470"/>
      <c r="C37" s="663"/>
      <c r="D37" s="172"/>
      <c r="E37" s="664"/>
      <c r="F37" s="664"/>
      <c r="G37" s="664"/>
      <c r="H37" s="664"/>
      <c r="I37" s="664"/>
      <c r="J37" s="664"/>
      <c r="K37" s="664"/>
      <c r="L37" s="664"/>
      <c r="M37" s="664"/>
      <c r="N37" s="664"/>
      <c r="O37" s="664"/>
      <c r="P37" s="664"/>
      <c r="Q37" s="664"/>
      <c r="R37" s="720"/>
      <c r="S37" s="87"/>
      <c r="U37" s="1103"/>
      <c r="V37" s="1103"/>
      <c r="W37" s="1103"/>
      <c r="X37" s="1103"/>
      <c r="Y37" s="1103"/>
      <c r="Z37" s="1103"/>
      <c r="AA37" s="1103"/>
    </row>
    <row r="38" spans="1:27" s="434" customFormat="1" ht="10.5" customHeight="1">
      <c r="A38" s="407"/>
      <c r="B38" s="470"/>
      <c r="C38" s="663"/>
      <c r="D38" s="172"/>
      <c r="E38" s="664"/>
      <c r="F38" s="664"/>
      <c r="G38" s="664"/>
      <c r="H38" s="664"/>
      <c r="I38" s="664"/>
      <c r="J38" s="664"/>
      <c r="K38" s="664"/>
      <c r="L38" s="664"/>
      <c r="M38" s="664"/>
      <c r="N38" s="664"/>
      <c r="O38" s="664"/>
      <c r="P38" s="664"/>
      <c r="Q38" s="664"/>
      <c r="R38" s="720"/>
      <c r="S38" s="87"/>
      <c r="U38" s="1103"/>
      <c r="V38" s="1103"/>
      <c r="W38" s="1103"/>
      <c r="X38" s="1103"/>
      <c r="Y38" s="1103"/>
      <c r="Z38" s="1103"/>
      <c r="AA38" s="1103"/>
    </row>
    <row r="39" spans="1:27" s="434" customFormat="1" ht="10.5" customHeight="1">
      <c r="A39" s="407"/>
      <c r="B39" s="470"/>
      <c r="C39" s="663"/>
      <c r="D39" s="172"/>
      <c r="E39" s="664"/>
      <c r="F39" s="664"/>
      <c r="G39" s="664"/>
      <c r="H39" s="664"/>
      <c r="I39" s="664"/>
      <c r="J39" s="664"/>
      <c r="K39" s="664"/>
      <c r="L39" s="664"/>
      <c r="M39" s="664"/>
      <c r="N39" s="664"/>
      <c r="O39" s="664"/>
      <c r="P39" s="664"/>
      <c r="Q39" s="664"/>
      <c r="R39" s="720"/>
      <c r="S39" s="87"/>
      <c r="U39" s="1103"/>
      <c r="V39" s="1103"/>
      <c r="W39" s="1103"/>
      <c r="X39" s="1103"/>
      <c r="Y39" s="1103"/>
      <c r="Z39" s="1103"/>
      <c r="AA39" s="1103"/>
    </row>
    <row r="40" spans="1:27" s="434" customFormat="1" ht="10.5" customHeight="1">
      <c r="A40" s="407"/>
      <c r="B40" s="470"/>
      <c r="C40" s="663"/>
      <c r="D40" s="172"/>
      <c r="E40" s="664"/>
      <c r="F40" s="664"/>
      <c r="G40" s="664"/>
      <c r="H40" s="664"/>
      <c r="I40" s="664"/>
      <c r="J40" s="664"/>
      <c r="K40" s="664"/>
      <c r="L40" s="664"/>
      <c r="M40" s="664"/>
      <c r="N40" s="664"/>
      <c r="O40" s="664"/>
      <c r="P40" s="664"/>
      <c r="Q40" s="664"/>
      <c r="R40" s="720"/>
      <c r="S40" s="87"/>
      <c r="U40" s="1103"/>
      <c r="V40" s="1103"/>
      <c r="W40" s="1103"/>
      <c r="X40" s="1103"/>
      <c r="Y40" s="1103"/>
      <c r="Z40" s="1103"/>
      <c r="AA40" s="1103"/>
    </row>
    <row r="41" spans="1:27" s="434" customFormat="1" ht="10.5" customHeight="1">
      <c r="A41" s="407"/>
      <c r="B41" s="470"/>
      <c r="C41" s="663"/>
      <c r="D41" s="172"/>
      <c r="E41" s="664"/>
      <c r="F41" s="664"/>
      <c r="G41" s="664"/>
      <c r="H41" s="664"/>
      <c r="I41" s="664"/>
      <c r="J41" s="664"/>
      <c r="K41" s="664"/>
      <c r="L41" s="664"/>
      <c r="M41" s="664"/>
      <c r="N41" s="664"/>
      <c r="O41" s="664"/>
      <c r="P41" s="664"/>
      <c r="Q41" s="664"/>
      <c r="R41" s="720"/>
      <c r="S41" s="87"/>
      <c r="U41" s="1103"/>
      <c r="V41" s="1103"/>
      <c r="W41" s="1103"/>
      <c r="X41" s="1103"/>
      <c r="Y41" s="1103"/>
      <c r="Z41" s="1103"/>
      <c r="AA41" s="1103"/>
    </row>
    <row r="42" spans="1:27" s="434" customFormat="1" ht="10.5" customHeight="1">
      <c r="A42" s="407"/>
      <c r="B42" s="470"/>
      <c r="C42" s="663"/>
      <c r="D42" s="172"/>
      <c r="E42" s="664"/>
      <c r="F42" s="664"/>
      <c r="G42" s="664"/>
      <c r="H42" s="664"/>
      <c r="I42" s="664"/>
      <c r="J42" s="664"/>
      <c r="K42" s="664"/>
      <c r="L42" s="664"/>
      <c r="M42" s="664"/>
      <c r="N42" s="664"/>
      <c r="O42" s="664"/>
      <c r="P42" s="664"/>
      <c r="Q42" s="664"/>
      <c r="R42" s="720"/>
      <c r="S42" s="87"/>
      <c r="U42" s="1103"/>
      <c r="V42" s="1103"/>
      <c r="W42" s="1103"/>
      <c r="X42" s="1103"/>
      <c r="Y42" s="1103"/>
      <c r="Z42" s="1103"/>
      <c r="AA42" s="1103"/>
    </row>
    <row r="43" spans="1:27" s="434" customFormat="1" ht="10.5" customHeight="1">
      <c r="A43" s="407"/>
      <c r="B43" s="470"/>
      <c r="C43" s="663"/>
      <c r="D43" s="172"/>
      <c r="E43" s="664"/>
      <c r="F43" s="664"/>
      <c r="G43" s="664"/>
      <c r="H43" s="664"/>
      <c r="I43" s="664"/>
      <c r="J43" s="664"/>
      <c r="K43" s="664"/>
      <c r="L43" s="664"/>
      <c r="M43" s="664"/>
      <c r="N43" s="664"/>
      <c r="O43" s="664"/>
      <c r="P43" s="664"/>
      <c r="Q43" s="664"/>
      <c r="R43" s="720"/>
      <c r="S43" s="87"/>
      <c r="U43" s="1103"/>
      <c r="V43" s="1103"/>
      <c r="W43" s="1103"/>
      <c r="X43" s="1103"/>
      <c r="Y43" s="1103"/>
      <c r="Z43" s="1103"/>
      <c r="AA43" s="1103"/>
    </row>
    <row r="44" spans="1:27" s="434" customFormat="1" ht="10.5" customHeight="1">
      <c r="A44" s="407"/>
      <c r="B44" s="470"/>
      <c r="C44" s="663"/>
      <c r="D44" s="172"/>
      <c r="E44" s="664"/>
      <c r="F44" s="664"/>
      <c r="G44" s="664"/>
      <c r="H44" s="664"/>
      <c r="I44" s="664"/>
      <c r="J44" s="664"/>
      <c r="K44" s="664"/>
      <c r="L44" s="664"/>
      <c r="M44" s="664"/>
      <c r="N44" s="664"/>
      <c r="O44" s="664"/>
      <c r="P44" s="664"/>
      <c r="Q44" s="664"/>
      <c r="R44" s="720"/>
      <c r="S44" s="87"/>
      <c r="U44" s="1103"/>
      <c r="V44" s="1103"/>
      <c r="W44" s="1103"/>
      <c r="X44" s="1103"/>
      <c r="Y44" s="1103"/>
      <c r="Z44" s="1103"/>
      <c r="AA44" s="1103"/>
    </row>
    <row r="45" spans="1:27" s="434" customFormat="1" ht="10.5" customHeight="1">
      <c r="A45" s="407"/>
      <c r="B45" s="470"/>
      <c r="C45" s="663"/>
      <c r="D45" s="172"/>
      <c r="E45" s="664"/>
      <c r="F45" s="664"/>
      <c r="G45" s="664"/>
      <c r="H45" s="664"/>
      <c r="I45" s="664"/>
      <c r="J45" s="664"/>
      <c r="K45" s="664"/>
      <c r="L45" s="664"/>
      <c r="M45" s="664"/>
      <c r="N45" s="664"/>
      <c r="O45" s="664"/>
      <c r="P45" s="664"/>
      <c r="Q45" s="664"/>
      <c r="R45" s="720"/>
      <c r="S45" s="87"/>
      <c r="U45" s="1103"/>
      <c r="V45" s="1103"/>
      <c r="W45" s="1103"/>
      <c r="X45" s="1103"/>
      <c r="Y45" s="1103"/>
      <c r="Z45" s="1103"/>
      <c r="AA45" s="1103"/>
    </row>
    <row r="46" spans="1:27" s="434" customFormat="1" ht="10.5" customHeight="1">
      <c r="A46" s="407"/>
      <c r="B46" s="470"/>
      <c r="C46" s="663"/>
      <c r="D46" s="172"/>
      <c r="E46" s="664"/>
      <c r="F46" s="664"/>
      <c r="G46" s="664"/>
      <c r="H46" s="664"/>
      <c r="I46" s="664"/>
      <c r="J46" s="664"/>
      <c r="K46" s="664"/>
      <c r="L46" s="664"/>
      <c r="M46" s="664"/>
      <c r="N46" s="664"/>
      <c r="O46" s="664"/>
      <c r="P46" s="664"/>
      <c r="Q46" s="664"/>
      <c r="R46" s="720"/>
      <c r="S46" s="87"/>
      <c r="U46" s="1103"/>
      <c r="V46" s="1103"/>
      <c r="W46" s="1103"/>
      <c r="X46" s="1103"/>
      <c r="Y46" s="1103"/>
      <c r="Z46" s="1103"/>
      <c r="AA46" s="1103"/>
    </row>
    <row r="47" spans="1:27" s="434" customFormat="1" ht="10.5" customHeight="1">
      <c r="A47" s="407"/>
      <c r="B47" s="470"/>
      <c r="C47" s="663"/>
      <c r="D47" s="172"/>
      <c r="E47" s="664"/>
      <c r="F47" s="664"/>
      <c r="G47" s="664"/>
      <c r="H47" s="664"/>
      <c r="I47" s="664"/>
      <c r="J47" s="664"/>
      <c r="K47" s="664"/>
      <c r="L47" s="664"/>
      <c r="M47" s="664"/>
      <c r="N47" s="664"/>
      <c r="O47" s="664"/>
      <c r="P47" s="664"/>
      <c r="Q47" s="664"/>
      <c r="R47" s="720"/>
      <c r="S47" s="87"/>
      <c r="U47" s="1103"/>
      <c r="V47" s="1103"/>
      <c r="W47" s="1103"/>
      <c r="X47" s="1103"/>
      <c r="Y47" s="1103"/>
      <c r="Z47" s="1103"/>
      <c r="AA47" s="1103"/>
    </row>
    <row r="48" spans="1:27" s="434" customFormat="1" ht="10.5" customHeight="1">
      <c r="A48" s="407"/>
      <c r="B48" s="470"/>
      <c r="C48" s="663"/>
      <c r="D48" s="172"/>
      <c r="E48" s="664"/>
      <c r="F48" s="664"/>
      <c r="G48" s="664"/>
      <c r="H48" s="664"/>
      <c r="I48" s="664"/>
      <c r="J48" s="664"/>
      <c r="K48" s="664"/>
      <c r="L48" s="664"/>
      <c r="M48" s="664"/>
      <c r="N48" s="664"/>
      <c r="O48" s="664"/>
      <c r="P48" s="664"/>
      <c r="Q48" s="664"/>
      <c r="R48" s="720"/>
      <c r="S48" s="87"/>
      <c r="U48" s="1103"/>
      <c r="V48" s="1103"/>
      <c r="W48" s="1103"/>
      <c r="X48" s="1103"/>
      <c r="Y48" s="1103"/>
      <c r="Z48" s="1103"/>
      <c r="AA48" s="1103"/>
    </row>
    <row r="49" spans="1:27" s="650" customFormat="1" ht="15.75" customHeight="1">
      <c r="A49" s="648"/>
      <c r="B49" s="500"/>
      <c r="C49" s="958" t="s">
        <v>155</v>
      </c>
      <c r="D49" s="219"/>
      <c r="E49" s="654"/>
      <c r="F49" s="655"/>
      <c r="G49" s="655"/>
      <c r="H49" s="655"/>
      <c r="I49" s="655"/>
      <c r="J49" s="655"/>
      <c r="K49" s="655"/>
      <c r="L49" s="655"/>
      <c r="M49" s="655"/>
      <c r="N49" s="655"/>
      <c r="O49" s="655"/>
      <c r="P49" s="655"/>
      <c r="Q49" s="655"/>
      <c r="R49" s="719"/>
      <c r="S49" s="394"/>
      <c r="T49" s="649"/>
      <c r="U49" s="1764"/>
      <c r="V49" s="1764"/>
      <c r="W49" s="1764"/>
      <c r="X49" s="1764"/>
      <c r="Y49" s="1764"/>
      <c r="Z49" s="1764"/>
      <c r="AA49" s="1764"/>
    </row>
    <row r="50" spans="1:27" s="650" customFormat="1" ht="15.75" customHeight="1">
      <c r="A50" s="648"/>
      <c r="B50" s="500"/>
      <c r="C50" s="665"/>
      <c r="D50" s="245" t="s">
        <v>307</v>
      </c>
      <c r="E50" s="660">
        <v>555.16700000000003</v>
      </c>
      <c r="F50" s="660">
        <v>570.38</v>
      </c>
      <c r="G50" s="660">
        <v>575.99900000000002</v>
      </c>
      <c r="H50" s="660">
        <v>575.07500000000005</v>
      </c>
      <c r="I50" s="660">
        <v>562.93399999999997</v>
      </c>
      <c r="J50" s="660">
        <v>534.95799999999997</v>
      </c>
      <c r="K50" s="660">
        <v>511.642</v>
      </c>
      <c r="L50" s="660">
        <v>497.66300000000001</v>
      </c>
      <c r="M50" s="660">
        <v>498.76299999999998</v>
      </c>
      <c r="N50" s="660">
        <v>491.10700000000003</v>
      </c>
      <c r="O50" s="660">
        <v>490.589</v>
      </c>
      <c r="P50" s="660">
        <v>486.43400000000003</v>
      </c>
      <c r="Q50" s="660">
        <v>482.55599999999998</v>
      </c>
      <c r="R50" s="719"/>
      <c r="S50" s="394"/>
      <c r="T50" s="649"/>
      <c r="U50" s="1764"/>
      <c r="V50" s="1764"/>
      <c r="W50" s="1764"/>
      <c r="X50" s="1764"/>
      <c r="Y50" s="1764"/>
      <c r="Z50" s="1764"/>
      <c r="AA50" s="1764"/>
    </row>
    <row r="51" spans="1:27" s="670" customFormat="1" ht="12" customHeight="1">
      <c r="A51" s="666"/>
      <c r="B51" s="667"/>
      <c r="C51" s="668"/>
      <c r="D51" s="708" t="s">
        <v>239</v>
      </c>
      <c r="E51" s="652">
        <v>25.164999999999999</v>
      </c>
      <c r="F51" s="652">
        <v>26.43</v>
      </c>
      <c r="G51" s="652">
        <v>26.911000000000001</v>
      </c>
      <c r="H51" s="652">
        <v>26.292000000000002</v>
      </c>
      <c r="I51" s="652">
        <v>24.832000000000001</v>
      </c>
      <c r="J51" s="652">
        <v>22.792000000000002</v>
      </c>
      <c r="K51" s="652">
        <v>21.03</v>
      </c>
      <c r="L51" s="652">
        <v>19.891999999999999</v>
      </c>
      <c r="M51" s="652">
        <v>19.463000000000001</v>
      </c>
      <c r="N51" s="652">
        <v>19.338999999999999</v>
      </c>
      <c r="O51" s="652">
        <v>20.108000000000001</v>
      </c>
      <c r="P51" s="652">
        <v>21.564</v>
      </c>
      <c r="Q51" s="652">
        <v>21.448</v>
      </c>
      <c r="R51" s="722"/>
      <c r="S51" s="87"/>
      <c r="T51" s="669"/>
      <c r="U51" s="1765"/>
      <c r="V51" s="1765"/>
      <c r="W51" s="1765"/>
      <c r="X51" s="1765"/>
      <c r="Y51" s="1765"/>
      <c r="Z51" s="1765"/>
      <c r="AA51" s="1765"/>
    </row>
    <row r="52" spans="1:27" s="674" customFormat="1" ht="15" customHeight="1">
      <c r="A52" s="671"/>
      <c r="B52" s="672"/>
      <c r="C52" s="673"/>
      <c r="D52" s="245" t="s">
        <v>305</v>
      </c>
      <c r="E52" s="660">
        <v>54.033000000000001</v>
      </c>
      <c r="F52" s="660">
        <v>64.933999999999997</v>
      </c>
      <c r="G52" s="660">
        <v>53.631999999999998</v>
      </c>
      <c r="H52" s="660">
        <v>53.463999999999999</v>
      </c>
      <c r="I52" s="660">
        <v>50.136000000000003</v>
      </c>
      <c r="J52" s="660">
        <v>50.006</v>
      </c>
      <c r="K52" s="660">
        <v>49.496000000000002</v>
      </c>
      <c r="L52" s="660">
        <v>47.27</v>
      </c>
      <c r="M52" s="660">
        <v>50.372</v>
      </c>
      <c r="N52" s="660">
        <v>65.453999999999994</v>
      </c>
      <c r="O52" s="660">
        <v>58.289000000000001</v>
      </c>
      <c r="P52" s="660">
        <v>58.241999999999997</v>
      </c>
      <c r="Q52" s="660">
        <v>46.031999999999996</v>
      </c>
      <c r="R52" s="723"/>
      <c r="S52" s="394"/>
      <c r="T52" s="669"/>
      <c r="U52" s="1766"/>
      <c r="V52" s="1766"/>
      <c r="W52" s="1766"/>
      <c r="X52" s="1766"/>
      <c r="Y52" s="1766"/>
      <c r="Z52" s="1766"/>
      <c r="AA52" s="1766"/>
    </row>
    <row r="53" spans="1:27" s="434" customFormat="1" ht="11.25" customHeight="1">
      <c r="A53" s="407"/>
      <c r="B53" s="470"/>
      <c r="C53" s="663"/>
      <c r="D53" s="708" t="s">
        <v>240</v>
      </c>
      <c r="E53" s="652">
        <v>-4.616226521677735</v>
      </c>
      <c r="F53" s="652">
        <v>-5.7301723261857447</v>
      </c>
      <c r="G53" s="652">
        <v>-3.6695105523125271</v>
      </c>
      <c r="H53" s="652">
        <v>-11.790133641313316</v>
      </c>
      <c r="I53" s="652">
        <v>-6.7497442574165341</v>
      </c>
      <c r="J53" s="652">
        <v>3.8503073600265836</v>
      </c>
      <c r="K53" s="652">
        <v>-7.7427772600186291</v>
      </c>
      <c r="L53" s="652">
        <v>-16.626982027267758</v>
      </c>
      <c r="M53" s="652">
        <v>-4.877726371447455</v>
      </c>
      <c r="N53" s="652">
        <v>-12.038380906305445</v>
      </c>
      <c r="O53" s="652">
        <v>-16.960139043223066</v>
      </c>
      <c r="P53" s="652">
        <v>-9.9744957106422394</v>
      </c>
      <c r="Q53" s="652">
        <v>-14.807617567042374</v>
      </c>
      <c r="R53" s="720"/>
      <c r="S53" s="87"/>
      <c r="T53" s="669"/>
      <c r="U53" s="1103"/>
      <c r="V53" s="1103"/>
      <c r="W53" s="1103"/>
      <c r="X53" s="1103"/>
      <c r="Y53" s="1103"/>
      <c r="Z53" s="1103"/>
      <c r="AA53" s="1103"/>
    </row>
    <row r="54" spans="1:27" s="650" customFormat="1" ht="15.75" customHeight="1">
      <c r="A54" s="648"/>
      <c r="B54" s="500"/>
      <c r="C54" s="958" t="s">
        <v>306</v>
      </c>
      <c r="D54" s="219"/>
      <c r="E54" s="660">
        <v>10.487</v>
      </c>
      <c r="F54" s="660">
        <v>15.558999999999999</v>
      </c>
      <c r="G54" s="660">
        <v>15.617000000000001</v>
      </c>
      <c r="H54" s="660">
        <v>16.334</v>
      </c>
      <c r="I54" s="660">
        <v>14.250999999999999</v>
      </c>
      <c r="J54" s="660">
        <v>16.872</v>
      </c>
      <c r="K54" s="660">
        <v>16.274000000000001</v>
      </c>
      <c r="L54" s="660">
        <v>11.95</v>
      </c>
      <c r="M54" s="660">
        <v>9.593</v>
      </c>
      <c r="N54" s="660">
        <v>11.157999999999999</v>
      </c>
      <c r="O54" s="660">
        <v>9.4450000000000003</v>
      </c>
      <c r="P54" s="660">
        <v>8.3239999999999998</v>
      </c>
      <c r="Q54" s="660">
        <v>5.9660000000000002</v>
      </c>
      <c r="R54" s="719"/>
      <c r="S54" s="394"/>
      <c r="T54" s="669"/>
      <c r="U54" s="1764"/>
      <c r="V54" s="1764"/>
      <c r="W54" s="1764"/>
      <c r="X54" s="1764"/>
      <c r="Y54" s="1764"/>
      <c r="Z54" s="1764"/>
      <c r="AA54" s="1764"/>
    </row>
    <row r="55" spans="1:27" s="434" customFormat="1" ht="9.75" customHeight="1">
      <c r="A55" s="628"/>
      <c r="B55" s="675"/>
      <c r="C55" s="676"/>
      <c r="D55" s="708" t="s">
        <v>156</v>
      </c>
      <c r="E55" s="652">
        <v>-1.1965328811004428</v>
      </c>
      <c r="F55" s="652">
        <v>-1.7677883704779407</v>
      </c>
      <c r="G55" s="652">
        <v>14.259584430787253</v>
      </c>
      <c r="H55" s="652">
        <v>-2.7159023228111923</v>
      </c>
      <c r="I55" s="652">
        <v>-19.234910739586287</v>
      </c>
      <c r="J55" s="652">
        <v>1.6569259504729761</v>
      </c>
      <c r="K55" s="652">
        <v>0.65561603166750526</v>
      </c>
      <c r="L55" s="652">
        <v>-22.225837943377812</v>
      </c>
      <c r="M55" s="652">
        <v>-29.035360260393549</v>
      </c>
      <c r="N55" s="652">
        <v>-34.376286537669834</v>
      </c>
      <c r="O55" s="652">
        <v>-41.451772873791228</v>
      </c>
      <c r="P55" s="652">
        <v>-37.115660648183123</v>
      </c>
      <c r="Q55" s="652">
        <v>-43.110517783922951</v>
      </c>
      <c r="R55" s="720"/>
      <c r="S55" s="87"/>
      <c r="T55" s="669"/>
      <c r="U55" s="1764"/>
      <c r="V55" s="1103"/>
      <c r="W55" s="1103"/>
      <c r="X55" s="1103"/>
      <c r="Y55" s="1103"/>
      <c r="Z55" s="1103"/>
      <c r="AA55" s="1103"/>
    </row>
    <row r="56" spans="1:27" s="650" customFormat="1" ht="15.75" customHeight="1">
      <c r="A56" s="648"/>
      <c r="B56" s="500"/>
      <c r="C56" s="1615" t="s">
        <v>338</v>
      </c>
      <c r="D56" s="1615"/>
      <c r="E56" s="660">
        <v>261.00400000000002</v>
      </c>
      <c r="F56" s="660">
        <v>262.14800000000002</v>
      </c>
      <c r="G56" s="660">
        <v>257.22800000000001</v>
      </c>
      <c r="H56" s="660">
        <v>251.01599999999999</v>
      </c>
      <c r="I56" s="660">
        <v>243.321</v>
      </c>
      <c r="J56" s="660">
        <v>233.87899999999999</v>
      </c>
      <c r="K56" s="660">
        <v>221.673</v>
      </c>
      <c r="L56" s="660">
        <v>219.245</v>
      </c>
      <c r="M56" s="660">
        <v>217.05099999999999</v>
      </c>
      <c r="N56" s="660">
        <v>223.048</v>
      </c>
      <c r="O56" s="660">
        <v>210.834</v>
      </c>
      <c r="P56" s="660">
        <v>227.078</v>
      </c>
      <c r="Q56" s="660">
        <v>225.75299999999999</v>
      </c>
      <c r="R56" s="720"/>
      <c r="S56" s="394"/>
      <c r="T56" s="669"/>
      <c r="U56" s="1764"/>
      <c r="V56" s="1764"/>
      <c r="W56" s="1764"/>
      <c r="X56" s="1764"/>
      <c r="Y56" s="1764"/>
      <c r="Z56" s="1764"/>
      <c r="AA56" s="1764"/>
    </row>
    <row r="57" spans="1:27" s="434" customFormat="1" ht="10.5" customHeight="1">
      <c r="A57" s="407"/>
      <c r="B57" s="470"/>
      <c r="C57" s="677"/>
      <c r="D57" s="677"/>
      <c r="E57" s="678"/>
      <c r="F57" s="679"/>
      <c r="G57" s="679"/>
      <c r="H57" s="679"/>
      <c r="I57" s="679"/>
      <c r="J57" s="679"/>
      <c r="K57" s="679"/>
      <c r="L57" s="679"/>
      <c r="M57" s="679"/>
      <c r="N57" s="679"/>
      <c r="O57" s="679"/>
      <c r="P57" s="679"/>
      <c r="Q57" s="679"/>
      <c r="R57" s="720"/>
      <c r="S57" s="87"/>
      <c r="T57" s="669"/>
      <c r="U57" s="1103"/>
      <c r="V57" s="1103"/>
      <c r="W57" s="1103"/>
      <c r="X57" s="1103"/>
      <c r="Y57" s="1103"/>
      <c r="Z57" s="1103"/>
      <c r="AA57" s="1103"/>
    </row>
    <row r="58" spans="1:27" s="434" customFormat="1" ht="10.5" customHeight="1">
      <c r="A58" s="407"/>
      <c r="B58" s="470"/>
      <c r="C58" s="663"/>
      <c r="D58" s="172"/>
      <c r="E58" s="653"/>
      <c r="F58" s="653"/>
      <c r="G58" s="653"/>
      <c r="H58" s="653"/>
      <c r="I58" s="653"/>
      <c r="J58" s="653"/>
      <c r="K58" s="653"/>
      <c r="L58" s="653"/>
      <c r="M58" s="653"/>
      <c r="N58" s="653"/>
      <c r="O58" s="653"/>
      <c r="P58" s="653"/>
      <c r="Q58" s="653"/>
      <c r="R58" s="720"/>
      <c r="S58" s="87"/>
      <c r="T58" s="669"/>
      <c r="U58" s="1103"/>
      <c r="V58" s="1103"/>
      <c r="W58" s="1103"/>
      <c r="X58" s="1103"/>
      <c r="Y58" s="1103"/>
      <c r="Z58" s="1103"/>
      <c r="AA58" s="1103"/>
    </row>
    <row r="59" spans="1:27" s="434" customFormat="1" ht="10.5" customHeight="1">
      <c r="A59" s="407"/>
      <c r="B59" s="470"/>
      <c r="C59" s="663"/>
      <c r="D59" s="172"/>
      <c r="E59" s="664"/>
      <c r="F59" s="664"/>
      <c r="G59" s="664"/>
      <c r="H59" s="664"/>
      <c r="I59" s="664"/>
      <c r="J59" s="664"/>
      <c r="K59" s="664"/>
      <c r="L59" s="664"/>
      <c r="M59" s="664"/>
      <c r="N59" s="664"/>
      <c r="O59" s="664"/>
      <c r="P59" s="664"/>
      <c r="Q59" s="664"/>
      <c r="R59" s="720"/>
      <c r="S59" s="87"/>
      <c r="T59" s="669"/>
      <c r="U59" s="1103"/>
      <c r="V59" s="1103"/>
      <c r="W59" s="1103"/>
      <c r="X59" s="1103"/>
      <c r="Y59" s="1103"/>
      <c r="Z59" s="1103"/>
      <c r="AA59" s="1103"/>
    </row>
    <row r="60" spans="1:27" s="434" customFormat="1" ht="10.5" customHeight="1">
      <c r="A60" s="407"/>
      <c r="B60" s="470"/>
      <c r="C60" s="663"/>
      <c r="D60" s="172"/>
      <c r="E60" s="664"/>
      <c r="F60" s="664"/>
      <c r="G60" s="664"/>
      <c r="H60" s="664"/>
      <c r="I60" s="664"/>
      <c r="J60" s="664"/>
      <c r="K60" s="664"/>
      <c r="L60" s="664"/>
      <c r="M60" s="664"/>
      <c r="N60" s="664"/>
      <c r="O60" s="664"/>
      <c r="P60" s="664"/>
      <c r="Q60" s="664"/>
      <c r="R60" s="720"/>
      <c r="S60" s="87"/>
      <c r="U60" s="1103"/>
      <c r="V60" s="1103"/>
      <c r="W60" s="1103"/>
      <c r="X60" s="1103"/>
      <c r="Y60" s="1103"/>
      <c r="Z60" s="1103"/>
      <c r="AA60" s="1103"/>
    </row>
    <row r="61" spans="1:27" s="434" customFormat="1" ht="10.5" customHeight="1">
      <c r="A61" s="407"/>
      <c r="B61" s="470"/>
      <c r="C61" s="663"/>
      <c r="D61" s="172"/>
      <c r="E61" s="664"/>
      <c r="F61" s="664"/>
      <c r="G61" s="664"/>
      <c r="H61" s="664"/>
      <c r="I61" s="664"/>
      <c r="J61" s="664"/>
      <c r="K61" s="664"/>
      <c r="L61" s="664"/>
      <c r="M61" s="664"/>
      <c r="N61" s="664"/>
      <c r="O61" s="664"/>
      <c r="P61" s="664"/>
      <c r="Q61" s="664"/>
      <c r="R61" s="720"/>
      <c r="S61" s="87"/>
      <c r="U61" s="1103"/>
      <c r="V61" s="1103"/>
      <c r="W61" s="1103"/>
      <c r="X61" s="1103"/>
      <c r="Y61" s="1103"/>
      <c r="Z61" s="1103"/>
      <c r="AA61" s="1103"/>
    </row>
    <row r="62" spans="1:27" s="434" customFormat="1" ht="10.5" customHeight="1">
      <c r="A62" s="407"/>
      <c r="B62" s="470"/>
      <c r="C62" s="663"/>
      <c r="D62" s="172"/>
      <c r="E62" s="664"/>
      <c r="F62" s="664"/>
      <c r="G62" s="664"/>
      <c r="H62" s="664"/>
      <c r="I62" s="664"/>
      <c r="J62" s="664"/>
      <c r="K62" s="664"/>
      <c r="L62" s="664"/>
      <c r="M62" s="664"/>
      <c r="N62" s="664"/>
      <c r="O62" s="664"/>
      <c r="P62" s="664"/>
      <c r="Q62" s="664"/>
      <c r="R62" s="720"/>
      <c r="S62" s="87"/>
      <c r="U62" s="1103"/>
      <c r="V62" s="1103"/>
      <c r="W62" s="1103"/>
      <c r="X62" s="1103"/>
      <c r="Y62" s="1103"/>
      <c r="Z62" s="1103"/>
      <c r="AA62" s="1103"/>
    </row>
    <row r="63" spans="1:27" s="434" customFormat="1" ht="10.5" customHeight="1">
      <c r="A63" s="407"/>
      <c r="B63" s="470"/>
      <c r="C63" s="663"/>
      <c r="D63" s="172"/>
      <c r="E63" s="664"/>
      <c r="F63" s="664"/>
      <c r="G63" s="664"/>
      <c r="H63" s="664"/>
      <c r="I63" s="664"/>
      <c r="J63" s="664"/>
      <c r="K63" s="664"/>
      <c r="L63" s="664"/>
      <c r="M63" s="664"/>
      <c r="N63" s="664"/>
      <c r="O63" s="664"/>
      <c r="P63" s="664"/>
      <c r="Q63" s="664"/>
      <c r="R63" s="720"/>
      <c r="S63" s="87"/>
      <c r="U63" s="1103"/>
      <c r="V63" s="1103"/>
      <c r="W63" s="1103"/>
      <c r="X63" s="1103"/>
      <c r="Y63" s="1103"/>
      <c r="Z63" s="1103"/>
      <c r="AA63" s="1103"/>
    </row>
    <row r="64" spans="1:27" s="434" customFormat="1" ht="10.5" customHeight="1">
      <c r="A64" s="407"/>
      <c r="B64" s="470"/>
      <c r="C64" s="663"/>
      <c r="D64" s="172"/>
      <c r="E64" s="664"/>
      <c r="F64" s="664"/>
      <c r="G64" s="664"/>
      <c r="H64" s="664"/>
      <c r="I64" s="664"/>
      <c r="J64" s="664"/>
      <c r="K64" s="664"/>
      <c r="L64" s="664"/>
      <c r="M64" s="664"/>
      <c r="N64" s="664"/>
      <c r="O64" s="664"/>
      <c r="P64" s="664"/>
      <c r="Q64" s="664"/>
      <c r="R64" s="720"/>
      <c r="S64" s="87"/>
      <c r="U64" s="1103"/>
      <c r="V64" s="1103"/>
      <c r="W64" s="1103"/>
      <c r="X64" s="1103"/>
      <c r="Y64" s="1103"/>
      <c r="Z64" s="1103"/>
      <c r="AA64" s="1103"/>
    </row>
    <row r="65" spans="1:27" s="434" customFormat="1" ht="10.5" customHeight="1">
      <c r="A65" s="407"/>
      <c r="B65" s="470"/>
      <c r="C65" s="663"/>
      <c r="D65" s="172"/>
      <c r="E65" s="664"/>
      <c r="F65" s="664"/>
      <c r="G65" s="664"/>
      <c r="H65" s="664"/>
      <c r="I65" s="664"/>
      <c r="J65" s="664"/>
      <c r="K65" s="664"/>
      <c r="L65" s="664"/>
      <c r="M65" s="664"/>
      <c r="N65" s="664"/>
      <c r="O65" s="664"/>
      <c r="P65" s="664"/>
      <c r="Q65" s="664"/>
      <c r="R65" s="720"/>
      <c r="S65" s="87"/>
      <c r="U65" s="1103"/>
      <c r="V65" s="1103"/>
      <c r="W65" s="1103"/>
      <c r="X65" s="1103"/>
      <c r="Y65" s="1103"/>
      <c r="Z65" s="1103"/>
      <c r="AA65" s="1103"/>
    </row>
    <row r="66" spans="1:27" s="434" customFormat="1" ht="10.5" customHeight="1">
      <c r="A66" s="407"/>
      <c r="B66" s="470"/>
      <c r="C66" s="663"/>
      <c r="D66" s="172"/>
      <c r="E66" s="664"/>
      <c r="F66" s="664"/>
      <c r="G66" s="664"/>
      <c r="H66" s="664"/>
      <c r="I66" s="664"/>
      <c r="J66" s="664"/>
      <c r="K66" s="664"/>
      <c r="L66" s="664"/>
      <c r="M66" s="664"/>
      <c r="N66" s="664"/>
      <c r="O66" s="664"/>
      <c r="P66" s="664"/>
      <c r="Q66" s="664"/>
      <c r="R66" s="720"/>
      <c r="S66" s="87"/>
      <c r="U66" s="1103"/>
      <c r="V66" s="1103"/>
      <c r="W66" s="1103"/>
      <c r="X66" s="1103"/>
      <c r="Y66" s="1103"/>
      <c r="Z66" s="1103"/>
      <c r="AA66" s="1103"/>
    </row>
    <row r="67" spans="1:27" s="434" customFormat="1" ht="10.5" customHeight="1">
      <c r="A67" s="407"/>
      <c r="B67" s="470"/>
      <c r="C67" s="663"/>
      <c r="D67" s="172"/>
      <c r="E67" s="664"/>
      <c r="F67" s="664"/>
      <c r="G67" s="664"/>
      <c r="H67" s="664"/>
      <c r="I67" s="664"/>
      <c r="J67" s="664"/>
      <c r="K67" s="664"/>
      <c r="L67" s="664"/>
      <c r="M67" s="664"/>
      <c r="N67" s="664"/>
      <c r="O67" s="664"/>
      <c r="P67" s="664"/>
      <c r="Q67" s="664"/>
      <c r="R67" s="720"/>
      <c r="S67" s="87"/>
      <c r="U67" s="1103"/>
      <c r="V67" s="1103"/>
      <c r="W67" s="1103"/>
      <c r="X67" s="1103"/>
      <c r="Y67" s="1103"/>
      <c r="Z67" s="1103"/>
      <c r="AA67" s="1103"/>
    </row>
    <row r="68" spans="1:27" s="434" customFormat="1" ht="10.5" customHeight="1">
      <c r="A68" s="407"/>
      <c r="B68" s="470"/>
      <c r="C68" s="663"/>
      <c r="D68" s="172"/>
      <c r="E68" s="664"/>
      <c r="F68" s="664"/>
      <c r="G68" s="664"/>
      <c r="H68" s="664"/>
      <c r="I68" s="664"/>
      <c r="J68" s="664"/>
      <c r="K68" s="664"/>
      <c r="L68" s="664"/>
      <c r="M68" s="664"/>
      <c r="N68" s="664"/>
      <c r="O68" s="664"/>
      <c r="P68" s="664"/>
      <c r="Q68" s="664"/>
      <c r="R68" s="720"/>
      <c r="S68" s="87"/>
      <c r="U68" s="1103"/>
      <c r="V68" s="1103"/>
      <c r="W68" s="1103"/>
      <c r="X68" s="1103"/>
      <c r="Y68" s="1103"/>
      <c r="Z68" s="1103"/>
      <c r="AA68" s="1103"/>
    </row>
    <row r="69" spans="1:27" s="434" customFormat="1" ht="10.5" customHeight="1">
      <c r="A69" s="407"/>
      <c r="B69" s="470"/>
      <c r="C69" s="663"/>
      <c r="D69" s="172"/>
      <c r="E69" s="664"/>
      <c r="F69" s="664"/>
      <c r="G69" s="664"/>
      <c r="H69" s="664"/>
      <c r="I69" s="664"/>
      <c r="J69" s="664"/>
      <c r="K69" s="664"/>
      <c r="L69" s="664"/>
      <c r="M69" s="664"/>
      <c r="N69" s="664"/>
      <c r="O69" s="664"/>
      <c r="P69" s="664"/>
      <c r="Q69" s="664"/>
      <c r="R69" s="720"/>
      <c r="S69" s="87"/>
      <c r="U69" s="1103"/>
      <c r="V69" s="1103"/>
      <c r="W69" s="1103"/>
      <c r="X69" s="1103"/>
      <c r="Y69" s="1103"/>
      <c r="Z69" s="1103"/>
      <c r="AA69" s="1103"/>
    </row>
    <row r="70" spans="1:27" s="434" customFormat="1" ht="17.25" customHeight="1">
      <c r="A70" s="407"/>
      <c r="B70" s="470"/>
      <c r="C70" s="1609" t="s">
        <v>482</v>
      </c>
      <c r="D70" s="1609"/>
      <c r="E70" s="1609"/>
      <c r="F70" s="1609"/>
      <c r="G70" s="1609"/>
      <c r="H70" s="1609"/>
      <c r="I70" s="1609"/>
      <c r="J70" s="1609"/>
      <c r="K70" s="1609"/>
      <c r="L70" s="1609"/>
      <c r="M70" s="1609"/>
      <c r="N70" s="1609"/>
      <c r="O70" s="1609"/>
      <c r="P70" s="1609"/>
      <c r="Q70" s="1609"/>
      <c r="R70" s="720"/>
      <c r="S70" s="87"/>
      <c r="U70" s="1103"/>
      <c r="V70" s="1103"/>
      <c r="W70" s="1103"/>
      <c r="X70" s="1103"/>
      <c r="Y70" s="1103"/>
      <c r="Z70" s="1103"/>
      <c r="AA70" s="1103"/>
    </row>
    <row r="71" spans="1:27" s="755" customFormat="1" ht="11.25" customHeight="1">
      <c r="A71" s="419"/>
      <c r="B71" s="574"/>
      <c r="C71" s="1612" t="s">
        <v>503</v>
      </c>
      <c r="D71" s="1612"/>
      <c r="E71" s="1612"/>
      <c r="F71" s="1612"/>
      <c r="G71" s="1612"/>
      <c r="H71" s="1612"/>
      <c r="I71" s="1612"/>
      <c r="J71" s="1612"/>
      <c r="K71" s="1612"/>
      <c r="L71" s="1611" t="s">
        <v>477</v>
      </c>
      <c r="M71" s="1611"/>
      <c r="N71" s="1611"/>
      <c r="O71" s="1610" t="s">
        <v>476</v>
      </c>
      <c r="P71" s="1610"/>
      <c r="Q71" s="1610"/>
      <c r="R71" s="1109"/>
      <c r="S71" s="1109"/>
      <c r="T71" s="1109"/>
      <c r="U71" s="1770"/>
      <c r="V71" s="1770"/>
      <c r="W71" s="1770"/>
      <c r="X71" s="1770"/>
      <c r="Y71" s="1770"/>
      <c r="Z71" s="1770"/>
      <c r="AA71" s="757"/>
    </row>
    <row r="72" spans="1:27" s="434" customFormat="1" ht="9.75" customHeight="1">
      <c r="A72" s="407"/>
      <c r="B72" s="470"/>
      <c r="C72" s="1110" t="s">
        <v>483</v>
      </c>
      <c r="D72" s="1110"/>
      <c r="R72" s="720"/>
      <c r="S72" s="87"/>
      <c r="U72" s="1103"/>
      <c r="V72" s="1103"/>
      <c r="W72" s="1103"/>
      <c r="X72" s="1103"/>
      <c r="Y72" s="1103"/>
      <c r="Z72" s="1103"/>
      <c r="AA72" s="1103"/>
    </row>
    <row r="73" spans="1:27">
      <c r="A73" s="407"/>
      <c r="B73" s="680">
        <v>20</v>
      </c>
      <c r="C73" s="1576">
        <v>42736</v>
      </c>
      <c r="D73" s="1576"/>
      <c r="E73" s="642"/>
      <c r="F73" s="681"/>
      <c r="G73" s="681"/>
      <c r="H73" s="681"/>
      <c r="I73" s="681"/>
      <c r="J73" s="682"/>
      <c r="K73" s="682"/>
      <c r="L73" s="682"/>
      <c r="M73" s="682"/>
      <c r="N73" s="683"/>
      <c r="O73" s="683"/>
      <c r="P73" s="683"/>
      <c r="Q73" s="959"/>
      <c r="R73" s="724"/>
      <c r="S73" s="959"/>
    </row>
  </sheetData>
  <mergeCells count="10">
    <mergeCell ref="E1:Q1"/>
    <mergeCell ref="P3:Q3"/>
    <mergeCell ref="C34:D34"/>
    <mergeCell ref="C56:D56"/>
    <mergeCell ref="F6:Q6"/>
    <mergeCell ref="C70:Q70"/>
    <mergeCell ref="C73:D73"/>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X62"/>
  <sheetViews>
    <sheetView zoomScaleNormal="100" workbookViewId="0"/>
  </sheetViews>
  <sheetFormatPr defaultRowHeight="12.75"/>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3" width="11.42578125" style="201" bestFit="1" customWidth="1"/>
    <col min="14" max="18" width="9.140625" style="1772"/>
    <col min="19" max="16384" width="9.140625" style="97"/>
  </cols>
  <sheetData>
    <row r="1" spans="1:18" ht="13.5" customHeight="1">
      <c r="A1" s="99"/>
      <c r="B1" s="826"/>
      <c r="C1" s="827" t="s">
        <v>396</v>
      </c>
      <c r="D1" s="828"/>
      <c r="E1" s="99"/>
      <c r="F1" s="99"/>
      <c r="G1" s="99"/>
      <c r="H1" s="99"/>
      <c r="I1" s="829"/>
      <c r="J1" s="99"/>
      <c r="K1" s="99"/>
      <c r="L1" s="96"/>
    </row>
    <row r="2" spans="1:18" ht="6" customHeight="1">
      <c r="A2" s="340"/>
      <c r="B2" s="830"/>
      <c r="C2" s="831"/>
      <c r="D2" s="831"/>
      <c r="E2" s="832"/>
      <c r="F2" s="832"/>
      <c r="G2" s="832"/>
      <c r="H2" s="832"/>
      <c r="I2" s="833"/>
      <c r="J2" s="798"/>
      <c r="K2" s="339"/>
      <c r="L2" s="96"/>
    </row>
    <row r="3" spans="1:18" ht="6" customHeight="1" thickBot="1">
      <c r="A3" s="340"/>
      <c r="B3" s="340"/>
      <c r="C3" s="99"/>
      <c r="D3" s="99"/>
      <c r="E3" s="99"/>
      <c r="F3" s="99"/>
      <c r="G3" s="99"/>
      <c r="H3" s="99"/>
      <c r="I3" s="99"/>
      <c r="J3" s="99"/>
      <c r="K3" s="341"/>
      <c r="L3" s="96"/>
    </row>
    <row r="4" spans="1:18" s="101" customFormat="1" ht="13.5" customHeight="1" thickBot="1">
      <c r="A4" s="384"/>
      <c r="B4" s="340"/>
      <c r="C4" s="1620" t="s">
        <v>502</v>
      </c>
      <c r="D4" s="1621"/>
      <c r="E4" s="1621"/>
      <c r="F4" s="1621"/>
      <c r="G4" s="1621"/>
      <c r="H4" s="1621"/>
      <c r="I4" s="1621"/>
      <c r="J4" s="1622"/>
      <c r="K4" s="341"/>
      <c r="L4" s="100"/>
      <c r="M4" s="201"/>
      <c r="N4" s="1773"/>
      <c r="O4" s="1773"/>
      <c r="P4" s="1773"/>
      <c r="Q4" s="1773"/>
      <c r="R4" s="1773"/>
    </row>
    <row r="5" spans="1:18" ht="15.75" customHeight="1">
      <c r="A5" s="340"/>
      <c r="B5" s="340"/>
      <c r="C5" s="834" t="s">
        <v>500</v>
      </c>
      <c r="D5" s="102"/>
      <c r="E5" s="102"/>
      <c r="F5" s="102"/>
      <c r="G5" s="102"/>
      <c r="H5" s="102"/>
      <c r="I5" s="102"/>
      <c r="J5" s="835"/>
      <c r="K5" s="341"/>
      <c r="L5" s="96"/>
    </row>
    <row r="6" spans="1:18" ht="12" customHeight="1">
      <c r="A6" s="340"/>
      <c r="B6" s="340"/>
      <c r="C6" s="102"/>
      <c r="D6" s="102"/>
      <c r="E6" s="836"/>
      <c r="F6" s="836"/>
      <c r="G6" s="836"/>
      <c r="H6" s="836"/>
      <c r="I6" s="836"/>
      <c r="J6" s="837"/>
      <c r="K6" s="341"/>
      <c r="L6" s="96"/>
    </row>
    <row r="7" spans="1:18" ht="24" customHeight="1">
      <c r="A7" s="340"/>
      <c r="B7" s="340"/>
      <c r="C7" s="1623" t="s">
        <v>640</v>
      </c>
      <c r="D7" s="1624"/>
      <c r="E7" s="825" t="s">
        <v>68</v>
      </c>
      <c r="F7" s="825" t="s">
        <v>397</v>
      </c>
      <c r="G7" s="103" t="s">
        <v>398</v>
      </c>
      <c r="H7" s="103" t="s">
        <v>399</v>
      </c>
      <c r="I7" s="103"/>
      <c r="J7" s="838"/>
      <c r="K7" s="342"/>
      <c r="L7" s="104"/>
    </row>
    <row r="8" spans="1:18" s="845" customFormat="1" ht="3" customHeight="1">
      <c r="A8" s="839"/>
      <c r="B8" s="340"/>
      <c r="C8" s="105"/>
      <c r="D8" s="840"/>
      <c r="E8" s="841"/>
      <c r="F8" s="842"/>
      <c r="G8" s="840"/>
      <c r="H8" s="840"/>
      <c r="I8" s="840"/>
      <c r="J8" s="840"/>
      <c r="K8" s="843"/>
      <c r="L8" s="844"/>
      <c r="M8" s="201"/>
      <c r="N8" s="1774"/>
      <c r="O8" s="1774"/>
      <c r="P8" s="1774"/>
      <c r="Q8" s="1774"/>
      <c r="R8" s="1774"/>
    </row>
    <row r="9" spans="1:18" s="109" customFormat="1" ht="12.75" customHeight="1">
      <c r="A9" s="385"/>
      <c r="B9" s="340"/>
      <c r="C9" s="107" t="s">
        <v>196</v>
      </c>
      <c r="D9" s="771" t="s">
        <v>196</v>
      </c>
      <c r="E9" s="795">
        <v>3.9</v>
      </c>
      <c r="F9" s="795">
        <v>6.5</v>
      </c>
      <c r="G9" s="795">
        <v>4.3</v>
      </c>
      <c r="H9" s="795">
        <v>3.3</v>
      </c>
      <c r="I9" s="108">
        <f>IFERROR(H9/G9,":")</f>
        <v>0.76744186046511631</v>
      </c>
      <c r="J9" s="846"/>
      <c r="K9" s="343"/>
      <c r="L9" s="106"/>
      <c r="M9" s="882"/>
      <c r="N9" s="1775"/>
      <c r="O9" s="1775"/>
      <c r="P9" s="1775"/>
      <c r="Q9" s="1776"/>
      <c r="R9" s="1777"/>
    </row>
    <row r="10" spans="1:18" ht="12.75" customHeight="1">
      <c r="A10" s="340"/>
      <c r="B10" s="340"/>
      <c r="C10" s="107" t="s">
        <v>197</v>
      </c>
      <c r="D10" s="771" t="s">
        <v>197</v>
      </c>
      <c r="E10" s="795">
        <v>5.7</v>
      </c>
      <c r="F10" s="795">
        <v>10.5</v>
      </c>
      <c r="G10" s="795">
        <v>6.3</v>
      </c>
      <c r="H10" s="795">
        <v>5</v>
      </c>
      <c r="I10" s="108">
        <f t="shared" ref="I10:I39" si="0">IFERROR(H10/G10,":")</f>
        <v>0.79365079365079372</v>
      </c>
      <c r="J10" s="846"/>
      <c r="K10" s="344"/>
      <c r="L10" s="98"/>
      <c r="M10" s="882"/>
      <c r="P10" s="1775"/>
      <c r="Q10" s="1778"/>
      <c r="R10" s="1777"/>
    </row>
    <row r="11" spans="1:18" ht="12.75" customHeight="1">
      <c r="A11" s="340"/>
      <c r="B11" s="340"/>
      <c r="C11" s="107" t="s">
        <v>198</v>
      </c>
      <c r="D11" s="771" t="s">
        <v>198</v>
      </c>
      <c r="E11" s="795">
        <v>7.6</v>
      </c>
      <c r="F11" s="795">
        <v>20.399999999999999</v>
      </c>
      <c r="G11" s="795">
        <v>7.7</v>
      </c>
      <c r="H11" s="795">
        <v>7.5</v>
      </c>
      <c r="I11" s="108">
        <f t="shared" si="0"/>
        <v>0.97402597402597402</v>
      </c>
      <c r="J11" s="846"/>
      <c r="K11" s="344"/>
      <c r="L11" s="98"/>
      <c r="M11" s="882"/>
      <c r="P11" s="1775"/>
      <c r="Q11" s="1778"/>
      <c r="R11" s="1777"/>
    </row>
    <row r="12" spans="1:18" ht="12.75" customHeight="1">
      <c r="A12" s="340"/>
      <c r="B12" s="340"/>
      <c r="C12" s="107" t="s">
        <v>370</v>
      </c>
      <c r="D12" s="771" t="s">
        <v>370</v>
      </c>
      <c r="E12" s="795">
        <v>14.3</v>
      </c>
      <c r="F12" s="795">
        <v>32.799999999999997</v>
      </c>
      <c r="G12" s="795">
        <v>14.1</v>
      </c>
      <c r="H12" s="795">
        <v>14.5</v>
      </c>
      <c r="I12" s="108">
        <f t="shared" si="0"/>
        <v>1.0283687943262412</v>
      </c>
      <c r="J12" s="846"/>
      <c r="K12" s="344"/>
      <c r="L12" s="98"/>
      <c r="M12" s="882"/>
      <c r="O12" s="1779"/>
      <c r="P12" s="1775"/>
      <c r="Q12" s="1778"/>
      <c r="R12" s="1777"/>
    </row>
    <row r="13" spans="1:18" ht="12.75" customHeight="1">
      <c r="A13" s="340"/>
      <c r="B13" s="340"/>
      <c r="C13" s="107"/>
      <c r="D13" s="771" t="s">
        <v>378</v>
      </c>
      <c r="E13" s="795">
        <v>11.4</v>
      </c>
      <c r="F13" s="795">
        <v>28</v>
      </c>
      <c r="G13" s="795">
        <v>10.4</v>
      </c>
      <c r="H13" s="795">
        <v>12.5</v>
      </c>
      <c r="I13" s="108">
        <f t="shared" si="0"/>
        <v>1.2019230769230769</v>
      </c>
      <c r="J13" s="846"/>
      <c r="K13" s="344"/>
      <c r="L13" s="98"/>
      <c r="M13" s="882"/>
      <c r="O13" s="1779"/>
      <c r="Q13" s="1778"/>
      <c r="R13" s="1777"/>
    </row>
    <row r="14" spans="1:18" ht="12.75" customHeight="1">
      <c r="A14" s="340"/>
      <c r="B14" s="340"/>
      <c r="C14" s="107" t="s">
        <v>199</v>
      </c>
      <c r="D14" s="771" t="s">
        <v>199</v>
      </c>
      <c r="E14" s="795">
        <v>8.8000000000000007</v>
      </c>
      <c r="F14" s="795">
        <v>20.399999999999999</v>
      </c>
      <c r="G14" s="795">
        <v>8.1</v>
      </c>
      <c r="H14" s="795">
        <v>9.6999999999999993</v>
      </c>
      <c r="I14" s="108">
        <f t="shared" si="0"/>
        <v>1.1975308641975309</v>
      </c>
      <c r="J14" s="846"/>
      <c r="K14" s="344"/>
      <c r="L14" s="98"/>
      <c r="M14" s="882"/>
      <c r="O14" s="1779"/>
      <c r="Q14" s="1778"/>
      <c r="R14" s="1777"/>
    </row>
    <row r="15" spans="1:18" ht="12.75" customHeight="1">
      <c r="A15" s="340"/>
      <c r="B15" s="340"/>
      <c r="C15" s="107" t="s">
        <v>371</v>
      </c>
      <c r="D15" s="771" t="s">
        <v>379</v>
      </c>
      <c r="E15" s="795">
        <v>7.5</v>
      </c>
      <c r="F15" s="795">
        <v>16.8</v>
      </c>
      <c r="G15" s="795">
        <v>6.9</v>
      </c>
      <c r="H15" s="795">
        <v>8.1</v>
      </c>
      <c r="I15" s="108">
        <f t="shared" si="0"/>
        <v>1.1739130434782608</v>
      </c>
      <c r="J15" s="846"/>
      <c r="K15" s="344"/>
      <c r="L15" s="98"/>
      <c r="M15" s="882"/>
      <c r="P15" s="1775"/>
      <c r="Q15" s="1778"/>
      <c r="R15" s="1777"/>
    </row>
    <row r="16" spans="1:18" ht="12.75" customHeight="1">
      <c r="A16" s="340"/>
      <c r="B16" s="340"/>
      <c r="C16" s="107" t="s">
        <v>200</v>
      </c>
      <c r="D16" s="771" t="s">
        <v>200</v>
      </c>
      <c r="E16" s="795">
        <v>18.399999999999999</v>
      </c>
      <c r="F16" s="795">
        <v>42.9</v>
      </c>
      <c r="G16" s="795">
        <v>17</v>
      </c>
      <c r="H16" s="795">
        <v>20</v>
      </c>
      <c r="I16" s="108">
        <f t="shared" si="0"/>
        <v>1.1764705882352942</v>
      </c>
      <c r="J16" s="846"/>
      <c r="K16" s="344"/>
      <c r="L16" s="98"/>
      <c r="M16" s="882"/>
      <c r="P16" s="1775"/>
      <c r="Q16" s="1778"/>
      <c r="R16" s="1777"/>
    </row>
    <row r="17" spans="1:18" ht="12.75" customHeight="1">
      <c r="A17" s="340"/>
      <c r="B17" s="340"/>
      <c r="C17" s="107" t="s">
        <v>372</v>
      </c>
      <c r="D17" s="771" t="s">
        <v>372</v>
      </c>
      <c r="E17" s="795">
        <v>6.7</v>
      </c>
      <c r="F17" s="795">
        <v>12.2</v>
      </c>
      <c r="G17" s="795">
        <v>7.3</v>
      </c>
      <c r="H17" s="795">
        <v>6.1</v>
      </c>
      <c r="I17" s="108">
        <f t="shared" si="0"/>
        <v>0.83561643835616439</v>
      </c>
      <c r="J17" s="846"/>
      <c r="K17" s="344"/>
      <c r="L17" s="98"/>
      <c r="M17" s="882"/>
      <c r="P17" s="1775"/>
      <c r="Q17" s="1778"/>
      <c r="R17" s="1777"/>
    </row>
    <row r="18" spans="1:18" ht="12.75" customHeight="1">
      <c r="A18" s="340"/>
      <c r="B18" s="340"/>
      <c r="C18" s="107" t="s">
        <v>201</v>
      </c>
      <c r="D18" s="771" t="s">
        <v>201</v>
      </c>
      <c r="E18" s="795">
        <v>8.6999999999999993</v>
      </c>
      <c r="F18" s="795">
        <v>19.8</v>
      </c>
      <c r="G18" s="795">
        <v>9</v>
      </c>
      <c r="H18" s="795">
        <v>8.4</v>
      </c>
      <c r="I18" s="108">
        <f t="shared" si="0"/>
        <v>0.93333333333333335</v>
      </c>
      <c r="J18" s="846"/>
      <c r="K18" s="344"/>
      <c r="L18" s="98"/>
      <c r="M18" s="882"/>
      <c r="N18" s="1780"/>
      <c r="Q18" s="1778"/>
      <c r="R18" s="1777"/>
    </row>
    <row r="19" spans="1:18" ht="12.75" customHeight="1">
      <c r="A19" s="340"/>
      <c r="B19" s="340"/>
      <c r="C19" s="107" t="s">
        <v>202</v>
      </c>
      <c r="D19" s="771" t="s">
        <v>202</v>
      </c>
      <c r="E19" s="795">
        <v>9.6</v>
      </c>
      <c r="F19" s="795">
        <v>26.2</v>
      </c>
      <c r="G19" s="795">
        <v>9.5</v>
      </c>
      <c r="H19" s="795">
        <v>9.6999999999999993</v>
      </c>
      <c r="I19" s="108">
        <f t="shared" si="0"/>
        <v>1.0210526315789472</v>
      </c>
      <c r="J19" s="846"/>
      <c r="K19" s="344"/>
      <c r="L19" s="98"/>
      <c r="M19" s="882"/>
      <c r="N19" s="1780"/>
      <c r="Q19" s="1778"/>
      <c r="R19" s="1777"/>
    </row>
    <row r="20" spans="1:18" s="111" customFormat="1" ht="12.75" customHeight="1">
      <c r="A20" s="386"/>
      <c r="B20" s="340"/>
      <c r="C20" s="107" t="s">
        <v>354</v>
      </c>
      <c r="D20" s="771" t="s">
        <v>373</v>
      </c>
      <c r="E20" s="795">
        <v>23</v>
      </c>
      <c r="F20" s="795">
        <v>44.2</v>
      </c>
      <c r="G20" s="795">
        <v>19.2</v>
      </c>
      <c r="H20" s="795">
        <v>27.7</v>
      </c>
      <c r="I20" s="108">
        <f t="shared" si="0"/>
        <v>1.4427083333333333</v>
      </c>
      <c r="J20" s="847"/>
      <c r="K20" s="345"/>
      <c r="L20" s="110"/>
      <c r="M20" s="882"/>
      <c r="N20" s="1781"/>
      <c r="O20" s="1781"/>
      <c r="P20" s="1781"/>
      <c r="Q20" s="1782"/>
      <c r="R20" s="1777"/>
    </row>
    <row r="21" spans="1:18" ht="12.75" customHeight="1">
      <c r="A21" s="340"/>
      <c r="B21" s="340"/>
      <c r="C21" s="107" t="s">
        <v>203</v>
      </c>
      <c r="D21" s="771" t="s">
        <v>380</v>
      </c>
      <c r="E21" s="795">
        <v>5.4</v>
      </c>
      <c r="F21" s="795">
        <v>10.199999999999999</v>
      </c>
      <c r="G21" s="795">
        <v>4.9000000000000004</v>
      </c>
      <c r="H21" s="795">
        <v>6</v>
      </c>
      <c r="I21" s="108">
        <f t="shared" si="0"/>
        <v>1.2244897959183672</v>
      </c>
      <c r="J21" s="846"/>
      <c r="K21" s="344"/>
      <c r="L21" s="98"/>
      <c r="M21" s="882"/>
      <c r="Q21" s="1778"/>
      <c r="R21" s="1777"/>
    </row>
    <row r="22" spans="1:18" s="113" customFormat="1" ht="12.75" customHeight="1">
      <c r="A22" s="387"/>
      <c r="B22" s="340"/>
      <c r="C22" s="107" t="s">
        <v>204</v>
      </c>
      <c r="D22" s="771" t="s">
        <v>204</v>
      </c>
      <c r="E22" s="795">
        <v>7.2</v>
      </c>
      <c r="F22" s="795">
        <v>14.5</v>
      </c>
      <c r="G22" s="795">
        <v>8.1</v>
      </c>
      <c r="H22" s="795">
        <v>6.1</v>
      </c>
      <c r="I22" s="108">
        <f t="shared" si="0"/>
        <v>0.75308641975308643</v>
      </c>
      <c r="J22" s="847"/>
      <c r="K22" s="346"/>
      <c r="L22" s="112"/>
      <c r="M22" s="882"/>
      <c r="N22" s="1783"/>
      <c r="O22" s="1783"/>
      <c r="P22" s="1783"/>
      <c r="Q22" s="1784"/>
      <c r="R22" s="1777"/>
    </row>
    <row r="23" spans="1:18" s="115" customFormat="1" ht="12.75" customHeight="1">
      <c r="A23" s="347"/>
      <c r="B23" s="347"/>
      <c r="C23" s="107" t="s">
        <v>205</v>
      </c>
      <c r="D23" s="771" t="s">
        <v>205</v>
      </c>
      <c r="E23" s="795">
        <v>12</v>
      </c>
      <c r="F23" s="795">
        <v>40.1</v>
      </c>
      <c r="G23" s="795">
        <v>11.1</v>
      </c>
      <c r="H23" s="795">
        <v>13.2</v>
      </c>
      <c r="I23" s="108">
        <f t="shared" si="0"/>
        <v>1.1891891891891893</v>
      </c>
      <c r="J23" s="846"/>
      <c r="K23" s="344"/>
      <c r="L23" s="114"/>
      <c r="M23" s="882"/>
      <c r="N23" s="1780"/>
      <c r="O23" s="1780"/>
      <c r="P23" s="1780"/>
      <c r="Q23" s="1778"/>
      <c r="R23" s="1777"/>
    </row>
    <row r="24" spans="1:18" ht="12.75" customHeight="1">
      <c r="A24" s="340"/>
      <c r="B24" s="340"/>
      <c r="C24" s="107" t="s">
        <v>206</v>
      </c>
      <c r="D24" s="771" t="s">
        <v>206</v>
      </c>
      <c r="E24" s="795">
        <v>6.3</v>
      </c>
      <c r="F24" s="795">
        <v>19.899999999999999</v>
      </c>
      <c r="G24" s="795">
        <v>6.1</v>
      </c>
      <c r="H24" s="795">
        <v>6.7</v>
      </c>
      <c r="I24" s="108">
        <f t="shared" si="0"/>
        <v>1.098360655737705</v>
      </c>
      <c r="J24" s="846"/>
      <c r="K24" s="344"/>
      <c r="L24" s="98"/>
      <c r="M24" s="882"/>
      <c r="Q24" s="1778"/>
      <c r="R24" s="1777"/>
    </row>
    <row r="25" spans="1:18" ht="12.75" customHeight="1">
      <c r="A25" s="340"/>
      <c r="B25" s="340"/>
      <c r="C25" s="107" t="s">
        <v>207</v>
      </c>
      <c r="D25" s="771" t="s">
        <v>207</v>
      </c>
      <c r="E25" s="795">
        <v>4.5</v>
      </c>
      <c r="F25" s="795">
        <v>13</v>
      </c>
      <c r="G25" s="795">
        <v>4.5</v>
      </c>
      <c r="H25" s="795">
        <v>4.7</v>
      </c>
      <c r="I25" s="108">
        <f t="shared" si="0"/>
        <v>1.0444444444444445</v>
      </c>
      <c r="J25" s="846"/>
      <c r="K25" s="344"/>
      <c r="L25" s="98"/>
      <c r="M25" s="882"/>
      <c r="Q25" s="1778"/>
      <c r="R25" s="1777"/>
    </row>
    <row r="26" spans="1:18" s="117" customFormat="1" ht="12.75" customHeight="1">
      <c r="A26" s="348"/>
      <c r="B26" s="348"/>
      <c r="C26" s="105" t="s">
        <v>73</v>
      </c>
      <c r="D26" s="848" t="s">
        <v>73</v>
      </c>
      <c r="E26" s="849">
        <v>10.199999999999999</v>
      </c>
      <c r="F26" s="849">
        <v>26.4</v>
      </c>
      <c r="G26" s="849">
        <v>10</v>
      </c>
      <c r="H26" s="849">
        <v>10.3</v>
      </c>
      <c r="I26" s="850">
        <f t="shared" si="0"/>
        <v>1.03</v>
      </c>
      <c r="J26" s="847"/>
      <c r="K26" s="349"/>
      <c r="L26" s="116"/>
      <c r="M26" s="882"/>
      <c r="N26" s="1785"/>
      <c r="O26" s="1785"/>
      <c r="P26" s="1785"/>
      <c r="Q26" s="1784"/>
      <c r="R26" s="1777"/>
    </row>
    <row r="27" spans="1:18" s="119" customFormat="1" ht="12.75" customHeight="1">
      <c r="A27" s="350"/>
      <c r="B27" s="388"/>
      <c r="C27" s="392" t="s">
        <v>208</v>
      </c>
      <c r="D27" s="772" t="s">
        <v>208</v>
      </c>
      <c r="E27" s="796">
        <v>9.6</v>
      </c>
      <c r="F27" s="796">
        <v>20.9</v>
      </c>
      <c r="G27" s="796">
        <v>9.3000000000000007</v>
      </c>
      <c r="H27" s="796">
        <v>9.9</v>
      </c>
      <c r="I27" s="851">
        <f t="shared" si="0"/>
        <v>1.064516129032258</v>
      </c>
      <c r="J27" s="852"/>
      <c r="K27" s="351"/>
      <c r="L27" s="118"/>
      <c r="M27" s="882"/>
      <c r="N27" s="1786"/>
      <c r="O27" s="1786"/>
      <c r="P27" s="1786"/>
      <c r="Q27" s="1772"/>
      <c r="R27" s="1786"/>
    </row>
    <row r="28" spans="1:18" ht="12.75" customHeight="1">
      <c r="A28" s="340"/>
      <c r="B28" s="340"/>
      <c r="C28" s="107" t="s">
        <v>209</v>
      </c>
      <c r="D28" s="771" t="s">
        <v>209</v>
      </c>
      <c r="E28" s="795">
        <v>7.1</v>
      </c>
      <c r="F28" s="795">
        <v>22.4</v>
      </c>
      <c r="G28" s="795">
        <v>7.7</v>
      </c>
      <c r="H28" s="795">
        <v>6.5</v>
      </c>
      <c r="I28" s="108">
        <f t="shared" si="0"/>
        <v>0.8441558441558441</v>
      </c>
      <c r="J28" s="846"/>
      <c r="K28" s="344"/>
      <c r="L28" s="98"/>
      <c r="M28" s="882"/>
    </row>
    <row r="29" spans="1:18" ht="12.75" customHeight="1">
      <c r="A29" s="340"/>
      <c r="B29" s="340"/>
      <c r="C29" s="107" t="s">
        <v>210</v>
      </c>
      <c r="D29" s="771" t="s">
        <v>210</v>
      </c>
      <c r="E29" s="795">
        <v>6.2</v>
      </c>
      <c r="F29" s="795">
        <v>12.8</v>
      </c>
      <c r="G29" s="795">
        <v>5.8</v>
      </c>
      <c r="H29" s="795">
        <v>6.6</v>
      </c>
      <c r="I29" s="108">
        <f t="shared" si="0"/>
        <v>1.1379310344827587</v>
      </c>
      <c r="J29" s="846"/>
      <c r="K29" s="344"/>
      <c r="L29" s="98"/>
      <c r="M29" s="882"/>
    </row>
    <row r="30" spans="1:18" ht="12.75" customHeight="1">
      <c r="A30" s="340"/>
      <c r="B30" s="340"/>
      <c r="C30" s="107" t="s">
        <v>356</v>
      </c>
      <c r="D30" s="771" t="s">
        <v>375</v>
      </c>
      <c r="E30" s="795">
        <v>4.5</v>
      </c>
      <c r="F30" s="795">
        <v>11.9</v>
      </c>
      <c r="G30" s="795">
        <v>4.5</v>
      </c>
      <c r="H30" s="795">
        <v>4.5</v>
      </c>
      <c r="I30" s="108">
        <f t="shared" si="0"/>
        <v>1</v>
      </c>
      <c r="J30" s="846"/>
      <c r="K30" s="344"/>
      <c r="L30" s="98"/>
      <c r="M30" s="882"/>
    </row>
    <row r="31" spans="1:18" ht="12.75" customHeight="1">
      <c r="A31" s="340"/>
      <c r="B31" s="340"/>
      <c r="C31" s="107" t="s">
        <v>343</v>
      </c>
      <c r="D31" s="771" t="s">
        <v>376</v>
      </c>
      <c r="E31" s="795">
        <v>9.8000000000000007</v>
      </c>
      <c r="F31" s="795">
        <v>18.3</v>
      </c>
      <c r="G31" s="795">
        <v>11.7</v>
      </c>
      <c r="H31" s="795">
        <v>8</v>
      </c>
      <c r="I31" s="108">
        <f t="shared" si="0"/>
        <v>0.68376068376068377</v>
      </c>
      <c r="J31" s="846"/>
      <c r="K31" s="344"/>
      <c r="L31" s="98"/>
      <c r="M31" s="882"/>
    </row>
    <row r="32" spans="1:18" ht="12.75" customHeight="1">
      <c r="A32" s="340"/>
      <c r="B32" s="340"/>
      <c r="C32" s="107" t="s">
        <v>242</v>
      </c>
      <c r="D32" s="771" t="s">
        <v>381</v>
      </c>
      <c r="E32" s="795">
        <v>8.1</v>
      </c>
      <c r="F32" s="795">
        <v>13.1</v>
      </c>
      <c r="G32" s="795">
        <v>9.5</v>
      </c>
      <c r="H32" s="795">
        <v>6.7</v>
      </c>
      <c r="I32" s="108">
        <f t="shared" si="0"/>
        <v>0.70526315789473681</v>
      </c>
      <c r="J32" s="846"/>
      <c r="K32" s="344"/>
      <c r="L32" s="98"/>
      <c r="M32" s="882"/>
    </row>
    <row r="33" spans="1:20" s="122" customFormat="1" ht="12.75" customHeight="1">
      <c r="A33" s="389"/>
      <c r="B33" s="340"/>
      <c r="C33" s="107" t="s">
        <v>211</v>
      </c>
      <c r="D33" s="771" t="s">
        <v>211</v>
      </c>
      <c r="E33" s="795">
        <v>5.9</v>
      </c>
      <c r="F33" s="795">
        <v>17.5</v>
      </c>
      <c r="G33" s="795">
        <v>5.8</v>
      </c>
      <c r="H33" s="795">
        <v>6</v>
      </c>
      <c r="I33" s="108">
        <f t="shared" si="0"/>
        <v>1.0344827586206897</v>
      </c>
      <c r="J33" s="846"/>
      <c r="K33" s="352"/>
      <c r="L33" s="120"/>
      <c r="M33" s="882"/>
      <c r="N33" s="1787"/>
      <c r="O33" s="1787"/>
      <c r="P33" s="1787"/>
      <c r="Q33" s="1787"/>
      <c r="R33" s="1787"/>
    </row>
    <row r="34" spans="1:20" ht="12.75" customHeight="1">
      <c r="A34" s="340"/>
      <c r="B34" s="340"/>
      <c r="C34" s="107" t="s">
        <v>355</v>
      </c>
      <c r="D34" s="771" t="s">
        <v>374</v>
      </c>
      <c r="E34" s="795">
        <v>4.8</v>
      </c>
      <c r="F34" s="795">
        <v>12.6</v>
      </c>
      <c r="G34" s="795">
        <v>4.9000000000000004</v>
      </c>
      <c r="H34" s="795">
        <v>4.5999999999999996</v>
      </c>
      <c r="I34" s="108">
        <f t="shared" si="0"/>
        <v>0.93877551020408145</v>
      </c>
      <c r="J34" s="846"/>
      <c r="K34" s="344"/>
      <c r="L34" s="98"/>
      <c r="M34" s="882"/>
    </row>
    <row r="35" spans="1:20" ht="12.75" customHeight="1">
      <c r="A35" s="340"/>
      <c r="B35" s="340"/>
      <c r="C35" s="107" t="s">
        <v>212</v>
      </c>
      <c r="D35" s="771" t="s">
        <v>212</v>
      </c>
      <c r="E35" s="795">
        <v>3.5</v>
      </c>
      <c r="F35" s="795">
        <v>10.7</v>
      </c>
      <c r="G35" s="795">
        <v>3.1</v>
      </c>
      <c r="H35" s="795">
        <v>4.0999999999999996</v>
      </c>
      <c r="I35" s="108">
        <f t="shared" si="0"/>
        <v>1.3225806451612903</v>
      </c>
      <c r="J35" s="846"/>
      <c r="K35" s="344"/>
      <c r="L35" s="98"/>
      <c r="M35" s="882"/>
    </row>
    <row r="36" spans="1:20" s="113" customFormat="1" ht="12.75" customHeight="1">
      <c r="A36" s="387"/>
      <c r="B36" s="340"/>
      <c r="C36" s="107" t="s">
        <v>377</v>
      </c>
      <c r="D36" s="771" t="s">
        <v>377</v>
      </c>
      <c r="E36" s="795">
        <v>5.5</v>
      </c>
      <c r="F36" s="795" t="s">
        <v>641</v>
      </c>
      <c r="G36" s="795">
        <v>6.3</v>
      </c>
      <c r="H36" s="795">
        <v>4.5</v>
      </c>
      <c r="I36" s="108">
        <f t="shared" si="0"/>
        <v>0.7142857142857143</v>
      </c>
      <c r="J36" s="847"/>
      <c r="K36" s="346"/>
      <c r="L36" s="112"/>
      <c r="M36" s="882"/>
      <c r="N36" s="1783"/>
      <c r="O36" s="1783"/>
      <c r="P36" s="1783"/>
      <c r="Q36" s="1783"/>
      <c r="R36" s="1783"/>
    </row>
    <row r="37" spans="1:20" ht="12.75" customHeight="1">
      <c r="A37" s="340"/>
      <c r="B37" s="340"/>
      <c r="C37" s="107" t="s">
        <v>213</v>
      </c>
      <c r="D37" s="771" t="s">
        <v>213</v>
      </c>
      <c r="E37" s="795">
        <v>6.9</v>
      </c>
      <c r="F37" s="795">
        <v>19.2</v>
      </c>
      <c r="G37" s="795">
        <v>7.3</v>
      </c>
      <c r="H37" s="795">
        <v>6.5</v>
      </c>
      <c r="I37" s="108">
        <f t="shared" si="0"/>
        <v>0.8904109589041096</v>
      </c>
      <c r="J37" s="846"/>
      <c r="K37" s="344"/>
      <c r="L37" s="98"/>
      <c r="M37" s="882"/>
    </row>
    <row r="38" spans="1:20" s="119" customFormat="1" ht="12.75" customHeight="1">
      <c r="A38" s="350"/>
      <c r="B38" s="390"/>
      <c r="C38" s="392" t="s">
        <v>214</v>
      </c>
      <c r="D38" s="772" t="s">
        <v>382</v>
      </c>
      <c r="E38" s="796">
        <v>8.1999999999999993</v>
      </c>
      <c r="F38" s="796">
        <v>18.600000000000001</v>
      </c>
      <c r="G38" s="796">
        <v>8</v>
      </c>
      <c r="H38" s="796">
        <v>8.4</v>
      </c>
      <c r="I38" s="851">
        <f t="shared" si="0"/>
        <v>1.05</v>
      </c>
      <c r="J38" s="852"/>
      <c r="K38" s="351"/>
      <c r="L38" s="118"/>
      <c r="M38" s="882"/>
      <c r="N38" s="1786"/>
      <c r="O38" s="1786"/>
      <c r="P38" s="1786"/>
      <c r="Q38" s="1786"/>
      <c r="R38" s="1786"/>
    </row>
    <row r="39" spans="1:20" ht="23.25" customHeight="1">
      <c r="A39" s="340"/>
      <c r="B39" s="340"/>
      <c r="C39" s="107" t="s">
        <v>400</v>
      </c>
      <c r="D39" s="773" t="s">
        <v>400</v>
      </c>
      <c r="E39" s="795">
        <v>4.7</v>
      </c>
      <c r="F39" s="795">
        <v>10</v>
      </c>
      <c r="G39" s="795">
        <v>4.8</v>
      </c>
      <c r="H39" s="795">
        <v>4.5999999999999996</v>
      </c>
      <c r="I39" s="108">
        <f t="shared" si="0"/>
        <v>0.95833333333333326</v>
      </c>
      <c r="J39" s="846"/>
      <c r="K39" s="344"/>
      <c r="L39" s="98"/>
      <c r="M39" s="882"/>
    </row>
    <row r="40" spans="1:20" s="128" customFormat="1" ht="12" customHeight="1">
      <c r="A40" s="391"/>
      <c r="B40" s="340"/>
      <c r="C40" s="123"/>
      <c r="D40" s="124"/>
      <c r="E40" s="125"/>
      <c r="F40" s="125"/>
      <c r="G40" s="126"/>
      <c r="H40" s="126"/>
      <c r="I40" s="126"/>
      <c r="J40" s="126"/>
      <c r="K40" s="353"/>
      <c r="L40" s="127"/>
      <c r="M40" s="201"/>
      <c r="N40" s="1788"/>
      <c r="O40" s="1788"/>
      <c r="P40" s="1788"/>
      <c r="Q40" s="1788"/>
      <c r="R40" s="1788"/>
    </row>
    <row r="41" spans="1:20" ht="17.25" customHeight="1">
      <c r="A41" s="340"/>
      <c r="B41" s="340"/>
      <c r="C41" s="879"/>
      <c r="D41" s="879"/>
      <c r="E41" s="880"/>
      <c r="F41" s="1619"/>
      <c r="G41" s="1619"/>
      <c r="H41" s="1619"/>
      <c r="I41" s="1619"/>
      <c r="J41" s="1619"/>
      <c r="K41" s="354"/>
      <c r="L41" s="96"/>
    </row>
    <row r="42" spans="1:20" ht="17.25" customHeight="1">
      <c r="A42" s="340"/>
      <c r="B42" s="340"/>
      <c r="C42" s="879"/>
      <c r="D42" s="1625" t="s">
        <v>618</v>
      </c>
      <c r="E42" s="1625"/>
      <c r="F42" s="1625"/>
      <c r="G42" s="881"/>
      <c r="H42" s="881"/>
      <c r="I42" s="1619"/>
      <c r="J42" s="1619"/>
      <c r="K42" s="354"/>
      <c r="L42" s="96"/>
      <c r="N42" s="1790"/>
      <c r="O42" s="1790"/>
      <c r="P42" s="1790"/>
      <c r="Q42" s="1790"/>
      <c r="R42" s="1790"/>
      <c r="T42" s="115"/>
    </row>
    <row r="43" spans="1:20" ht="17.25" customHeight="1">
      <c r="A43" s="340"/>
      <c r="B43" s="340"/>
      <c r="C43" s="879"/>
      <c r="D43" s="1625"/>
      <c r="E43" s="1625"/>
      <c r="F43" s="1625"/>
      <c r="G43" s="881"/>
      <c r="H43" s="881"/>
      <c r="I43" s="1619"/>
      <c r="J43" s="1619"/>
      <c r="K43" s="354"/>
      <c r="L43" s="96"/>
      <c r="N43" s="1790"/>
      <c r="O43" s="1790"/>
      <c r="P43" s="1790"/>
      <c r="Q43" s="1790"/>
      <c r="R43" s="1790"/>
    </row>
    <row r="44" spans="1:20" ht="17.25" customHeight="1">
      <c r="A44" s="340"/>
      <c r="B44" s="340"/>
      <c r="C44" s="879"/>
      <c r="D44" s="1626" t="s">
        <v>619</v>
      </c>
      <c r="E44" s="1626"/>
      <c r="F44" s="1626"/>
      <c r="G44" s="881"/>
      <c r="H44" s="881"/>
      <c r="I44" s="1619"/>
      <c r="J44" s="1619"/>
      <c r="K44" s="354"/>
      <c r="L44" s="96"/>
      <c r="N44" s="1790"/>
      <c r="O44" s="1790"/>
      <c r="P44" s="1790"/>
      <c r="Q44" s="1790"/>
      <c r="R44" s="1790"/>
    </row>
    <row r="45" spans="1:20" ht="17.25" customHeight="1">
      <c r="A45" s="340"/>
      <c r="B45" s="340"/>
      <c r="C45" s="879"/>
      <c r="D45" s="1626"/>
      <c r="E45" s="1626"/>
      <c r="F45" s="1626"/>
      <c r="G45" s="881"/>
      <c r="H45" s="881"/>
      <c r="I45" s="1619"/>
      <c r="J45" s="1619"/>
      <c r="K45" s="354"/>
      <c r="L45" s="96"/>
    </row>
    <row r="46" spans="1:20" ht="17.25" customHeight="1">
      <c r="A46" s="340"/>
      <c r="B46" s="340"/>
      <c r="C46" s="879"/>
      <c r="D46" s="1626"/>
      <c r="E46" s="1626"/>
      <c r="F46" s="1626"/>
      <c r="G46" s="881"/>
      <c r="H46" s="881"/>
      <c r="I46" s="1619"/>
      <c r="J46" s="1619"/>
      <c r="K46" s="354"/>
      <c r="L46" s="96"/>
      <c r="N46" s="1790"/>
      <c r="O46" s="1790"/>
      <c r="P46" s="1790"/>
      <c r="Q46" s="1790"/>
      <c r="R46" s="1790"/>
      <c r="T46" s="115"/>
    </row>
    <row r="47" spans="1:20" ht="17.25" customHeight="1">
      <c r="A47" s="340"/>
      <c r="B47" s="340"/>
      <c r="C47" s="879"/>
      <c r="D47" s="1626" t="s">
        <v>620</v>
      </c>
      <c r="E47" s="1626"/>
      <c r="F47" s="1626"/>
      <c r="G47" s="881"/>
      <c r="H47" s="881"/>
      <c r="I47" s="1619"/>
      <c r="J47" s="1619"/>
      <c r="K47" s="354"/>
      <c r="L47" s="96"/>
      <c r="N47" s="1790"/>
      <c r="O47" s="1790"/>
      <c r="P47" s="1790"/>
      <c r="Q47" s="1790"/>
      <c r="R47" s="1790"/>
    </row>
    <row r="48" spans="1:20" ht="17.25" customHeight="1">
      <c r="A48" s="340"/>
      <c r="B48" s="340"/>
      <c r="C48" s="879"/>
      <c r="D48" s="1626"/>
      <c r="E48" s="1626"/>
      <c r="F48" s="1626"/>
      <c r="G48" s="881"/>
      <c r="H48" s="881"/>
      <c r="I48" s="1619"/>
      <c r="J48" s="1619"/>
      <c r="K48" s="354"/>
      <c r="L48" s="96"/>
      <c r="N48" s="1790"/>
      <c r="O48" s="1790"/>
      <c r="P48" s="1790"/>
      <c r="Q48" s="1790"/>
      <c r="R48" s="1790"/>
    </row>
    <row r="49" spans="1:24" ht="17.25" customHeight="1">
      <c r="A49" s="340"/>
      <c r="B49" s="340"/>
      <c r="C49" s="879"/>
      <c r="D49" s="1626"/>
      <c r="E49" s="1626"/>
      <c r="F49" s="1626"/>
      <c r="G49" s="881"/>
      <c r="H49" s="881"/>
      <c r="I49" s="1619"/>
      <c r="J49" s="1619"/>
      <c r="K49" s="354"/>
      <c r="L49" s="96"/>
      <c r="N49" s="1790"/>
      <c r="O49" s="1790"/>
      <c r="P49" s="1790"/>
      <c r="Q49" s="1790"/>
      <c r="R49" s="1790"/>
      <c r="T49" s="1791"/>
      <c r="U49" s="1792"/>
      <c r="V49" s="1792"/>
      <c r="W49" s="1792"/>
      <c r="X49" s="1792"/>
    </row>
    <row r="50" spans="1:24" ht="17.25" customHeight="1">
      <c r="A50" s="340"/>
      <c r="B50" s="340"/>
      <c r="C50" s="879"/>
      <c r="D50" s="1626" t="s">
        <v>621</v>
      </c>
      <c r="E50" s="1626"/>
      <c r="F50" s="1626"/>
      <c r="G50" s="881"/>
      <c r="H50" s="881"/>
      <c r="I50" s="1619"/>
      <c r="J50" s="1619"/>
      <c r="K50" s="354"/>
      <c r="L50" s="96"/>
      <c r="N50" s="1790"/>
      <c r="O50" s="1790"/>
      <c r="P50" s="1790"/>
      <c r="Q50" s="1790"/>
      <c r="R50" s="1790"/>
      <c r="T50" s="1792"/>
      <c r="U50" s="1792"/>
      <c r="V50" s="1792"/>
      <c r="W50" s="1792"/>
      <c r="X50" s="1792"/>
    </row>
    <row r="51" spans="1:24" ht="17.25" customHeight="1">
      <c r="A51" s="340"/>
      <c r="B51" s="340"/>
      <c r="C51" s="879"/>
      <c r="D51" s="1626"/>
      <c r="E51" s="1626"/>
      <c r="F51" s="1626"/>
      <c r="G51" s="881"/>
      <c r="H51" s="881"/>
      <c r="I51" s="1619"/>
      <c r="J51" s="1619"/>
      <c r="K51" s="354"/>
      <c r="L51" s="96"/>
      <c r="N51" s="1790"/>
      <c r="O51" s="1790"/>
      <c r="P51" s="1790"/>
      <c r="Q51" s="1790"/>
      <c r="R51" s="1790"/>
      <c r="T51" s="1792"/>
      <c r="U51" s="1792"/>
      <c r="V51" s="1792"/>
      <c r="W51" s="1792"/>
      <c r="X51" s="1792"/>
    </row>
    <row r="52" spans="1:24" ht="17.25" customHeight="1">
      <c r="A52" s="340"/>
      <c r="B52" s="340"/>
      <c r="C52" s="879"/>
      <c r="D52" s="1626"/>
      <c r="E52" s="1626"/>
      <c r="F52" s="1626"/>
      <c r="G52" s="881"/>
      <c r="H52" s="881"/>
      <c r="I52" s="1619"/>
      <c r="J52" s="1619"/>
      <c r="K52" s="354"/>
      <c r="L52" s="96"/>
    </row>
    <row r="53" spans="1:24" s="122" customFormat="1" ht="17.25" customHeight="1">
      <c r="A53" s="389"/>
      <c r="B53" s="340"/>
      <c r="C53" s="879"/>
      <c r="D53" s="1625" t="s">
        <v>622</v>
      </c>
      <c r="E53" s="1625"/>
      <c r="F53" s="1625"/>
      <c r="G53" s="881"/>
      <c r="H53" s="881"/>
      <c r="I53" s="1619"/>
      <c r="J53" s="1619"/>
      <c r="K53" s="355"/>
      <c r="L53" s="121"/>
      <c r="M53" s="573"/>
      <c r="N53" s="1793"/>
      <c r="O53" s="1793"/>
      <c r="P53" s="1793"/>
      <c r="Q53" s="1793"/>
      <c r="R53" s="1793"/>
    </row>
    <row r="54" spans="1:24" ht="17.25" customHeight="1">
      <c r="A54" s="340"/>
      <c r="B54" s="340"/>
      <c r="C54" s="879"/>
      <c r="D54" s="1625"/>
      <c r="E54" s="1625"/>
      <c r="F54" s="1625"/>
      <c r="G54" s="881"/>
      <c r="H54" s="881"/>
      <c r="I54" s="1619"/>
      <c r="J54" s="1619"/>
      <c r="K54" s="354"/>
      <c r="L54" s="96"/>
      <c r="N54" s="1793"/>
      <c r="O54" s="1793"/>
      <c r="P54" s="1793"/>
      <c r="Q54" s="1793"/>
      <c r="R54" s="1793"/>
    </row>
    <row r="55" spans="1:24" ht="17.25" customHeight="1">
      <c r="A55" s="340"/>
      <c r="B55" s="340"/>
      <c r="C55" s="879"/>
      <c r="D55" s="1625"/>
      <c r="E55" s="1625"/>
      <c r="F55" s="1625"/>
      <c r="G55" s="881"/>
      <c r="H55" s="881"/>
      <c r="I55" s="1619"/>
      <c r="J55" s="1619"/>
      <c r="K55" s="354"/>
      <c r="L55" s="96"/>
      <c r="N55" s="1793"/>
      <c r="O55" s="1793"/>
      <c r="P55" s="1793"/>
      <c r="Q55" s="1793"/>
      <c r="R55" s="1793"/>
    </row>
    <row r="56" spans="1:24" ht="5.25" customHeight="1">
      <c r="A56" s="340"/>
      <c r="B56" s="340"/>
      <c r="C56" s="879"/>
      <c r="D56" s="881"/>
      <c r="E56" s="881"/>
      <c r="F56" s="881"/>
      <c r="G56" s="881"/>
      <c r="H56" s="881"/>
      <c r="I56" s="1619"/>
      <c r="J56" s="1619"/>
      <c r="K56" s="354"/>
      <c r="L56" s="96"/>
    </row>
    <row r="57" spans="1:24" ht="18.75" customHeight="1">
      <c r="A57" s="340"/>
      <c r="B57" s="340"/>
      <c r="C57" s="879"/>
      <c r="D57" s="879"/>
      <c r="E57" s="880"/>
      <c r="F57" s="1619"/>
      <c r="G57" s="1619"/>
      <c r="H57" s="1619"/>
      <c r="I57" s="1619"/>
      <c r="J57" s="1619"/>
      <c r="K57" s="354"/>
      <c r="L57" s="96"/>
      <c r="N57" s="1789"/>
    </row>
    <row r="58" spans="1:24" ht="18.75" customHeight="1">
      <c r="A58" s="340"/>
      <c r="B58" s="340"/>
      <c r="C58" s="1616" t="s">
        <v>623</v>
      </c>
      <c r="D58" s="1616"/>
      <c r="E58" s="1616"/>
      <c r="F58" s="1616"/>
      <c r="G58" s="1616"/>
      <c r="H58" s="1616"/>
      <c r="I58" s="1616"/>
      <c r="J58" s="1616"/>
      <c r="K58" s="823"/>
      <c r="L58" s="96"/>
    </row>
    <row r="59" spans="1:24" ht="11.25" customHeight="1">
      <c r="A59" s="340"/>
      <c r="B59" s="340"/>
      <c r="C59" s="1627" t="s">
        <v>642</v>
      </c>
      <c r="D59" s="1628"/>
      <c r="E59" s="1628"/>
      <c r="F59" s="1628"/>
      <c r="G59" s="1628"/>
      <c r="H59" s="1628"/>
      <c r="I59" s="1628"/>
      <c r="J59" s="1628"/>
      <c r="K59" s="1629"/>
      <c r="L59" s="96"/>
    </row>
    <row r="60" spans="1:24" ht="13.5" customHeight="1">
      <c r="A60" s="340"/>
      <c r="B60" s="340"/>
      <c r="C60" s="1617"/>
      <c r="D60" s="1618"/>
      <c r="E60" s="1618"/>
      <c r="F60" s="129"/>
      <c r="G60" s="130"/>
      <c r="H60" s="130"/>
      <c r="I60" s="1630">
        <v>42736</v>
      </c>
      <c r="J60" s="1630"/>
      <c r="K60" s="477">
        <v>21</v>
      </c>
      <c r="L60" s="96"/>
    </row>
    <row r="62" spans="1:24" ht="15">
      <c r="E62" s="1127"/>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5" priority="6" bottom="1" rank="1"/>
    <cfRule type="top10" dxfId="4" priority="7" rank="1"/>
  </conditionalFormatting>
  <conditionalFormatting sqref="E9:E38">
    <cfRule type="top10" dxfId="3" priority="4" bottom="1" rank="3"/>
    <cfRule type="top10" dxfId="2" priority="5" rank="2"/>
  </conditionalFormatting>
  <conditionalFormatting sqref="I9:I25">
    <cfRule type="top10" dxfId="1" priority="3"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c r="A1" s="2"/>
      <c r="B1" s="214"/>
      <c r="C1" s="214"/>
      <c r="D1" s="214"/>
      <c r="E1" s="213"/>
      <c r="F1" s="1384" t="s">
        <v>43</v>
      </c>
      <c r="G1" s="1384"/>
      <c r="H1" s="1384"/>
      <c r="I1" s="4"/>
      <c r="J1" s="4"/>
      <c r="K1" s="4"/>
      <c r="L1" s="4"/>
      <c r="M1" s="4"/>
      <c r="N1" s="4"/>
      <c r="O1" s="4"/>
    </row>
    <row r="2" spans="1:15" ht="13.5" customHeight="1">
      <c r="A2" s="2"/>
      <c r="B2" s="220"/>
      <c r="C2" s="1389"/>
      <c r="D2" s="1389"/>
      <c r="E2" s="1389"/>
      <c r="F2" s="1389"/>
      <c r="G2" s="1389"/>
      <c r="H2" s="4"/>
      <c r="I2" s="4"/>
      <c r="J2" s="4"/>
      <c r="K2" s="4"/>
      <c r="L2" s="4"/>
      <c r="M2" s="4"/>
      <c r="N2" s="4"/>
      <c r="O2" s="4"/>
    </row>
    <row r="3" spans="1:15">
      <c r="A3" s="2"/>
      <c r="B3" s="221"/>
      <c r="C3" s="1389"/>
      <c r="D3" s="1389"/>
      <c r="E3" s="1389"/>
      <c r="F3" s="1389"/>
      <c r="G3" s="1389"/>
      <c r="H3" s="1"/>
      <c r="I3" s="4"/>
      <c r="J3" s="4"/>
      <c r="K3" s="4"/>
      <c r="L3" s="4"/>
      <c r="M3" s="4"/>
      <c r="N3" s="4"/>
      <c r="O3" s="2"/>
    </row>
    <row r="4" spans="1:15" ht="12.75" customHeight="1">
      <c r="A4" s="2"/>
      <c r="B4" s="223"/>
      <c r="C4" s="1382" t="s">
        <v>48</v>
      </c>
      <c r="D4" s="1383"/>
      <c r="E4" s="1383"/>
      <c r="F4" s="1383"/>
      <c r="G4" s="1383"/>
      <c r="H4" s="1383"/>
      <c r="I4" s="4"/>
      <c r="J4" s="4"/>
      <c r="K4" s="4"/>
      <c r="L4" s="4"/>
      <c r="M4" s="17"/>
      <c r="N4" s="4"/>
      <c r="O4" s="2"/>
    </row>
    <row r="5" spans="1:15" s="7" customFormat="1" ht="16.5" customHeight="1">
      <c r="A5" s="6"/>
      <c r="B5" s="222"/>
      <c r="C5" s="1383"/>
      <c r="D5" s="1383"/>
      <c r="E5" s="1383"/>
      <c r="F5" s="1383"/>
      <c r="G5" s="1383"/>
      <c r="H5" s="1383"/>
      <c r="I5" s="4"/>
      <c r="J5" s="4"/>
      <c r="K5" s="4"/>
      <c r="L5" s="4"/>
      <c r="M5" s="17"/>
      <c r="N5" s="4"/>
      <c r="O5" s="6"/>
    </row>
    <row r="6" spans="1:15" ht="11.25" customHeight="1">
      <c r="A6" s="2"/>
      <c r="B6" s="223"/>
      <c r="C6" s="1383"/>
      <c r="D6" s="1383"/>
      <c r="E6" s="1383"/>
      <c r="F6" s="1383"/>
      <c r="G6" s="1383"/>
      <c r="H6" s="1383"/>
      <c r="I6" s="4"/>
      <c r="J6" s="4"/>
      <c r="K6" s="4"/>
      <c r="L6" s="4"/>
      <c r="M6" s="17"/>
      <c r="N6" s="4"/>
      <c r="O6" s="2"/>
    </row>
    <row r="7" spans="1:15" ht="11.25" customHeight="1">
      <c r="A7" s="2"/>
      <c r="B7" s="223"/>
      <c r="C7" s="1383"/>
      <c r="D7" s="1383"/>
      <c r="E7" s="1383"/>
      <c r="F7" s="1383"/>
      <c r="G7" s="1383"/>
      <c r="H7" s="1383"/>
      <c r="I7" s="4"/>
      <c r="J7" s="4"/>
      <c r="K7" s="4"/>
      <c r="L7" s="4"/>
      <c r="M7" s="17"/>
      <c r="N7" s="4"/>
      <c r="O7" s="2"/>
    </row>
    <row r="8" spans="1:15" ht="117" customHeight="1">
      <c r="A8" s="2"/>
      <c r="B8" s="223"/>
      <c r="C8" s="1383"/>
      <c r="D8" s="1383"/>
      <c r="E8" s="1383"/>
      <c r="F8" s="1383"/>
      <c r="G8" s="1383"/>
      <c r="H8" s="1383"/>
      <c r="I8" s="4"/>
      <c r="J8" s="4"/>
      <c r="K8" s="4"/>
      <c r="L8" s="4"/>
      <c r="M8" s="17"/>
      <c r="N8" s="4"/>
      <c r="O8" s="2"/>
    </row>
    <row r="9" spans="1:15" ht="10.5" customHeight="1">
      <c r="A9" s="2"/>
      <c r="B9" s="223"/>
      <c r="C9" s="1383"/>
      <c r="D9" s="1383"/>
      <c r="E9" s="1383"/>
      <c r="F9" s="1383"/>
      <c r="G9" s="1383"/>
      <c r="H9" s="1383"/>
      <c r="I9" s="4"/>
      <c r="J9" s="4"/>
      <c r="K9" s="4"/>
      <c r="L9" s="4"/>
      <c r="M9" s="17"/>
      <c r="N9" s="3"/>
      <c r="O9" s="2"/>
    </row>
    <row r="10" spans="1:15" ht="11.25" customHeight="1">
      <c r="A10" s="2"/>
      <c r="B10" s="223"/>
      <c r="C10" s="1383"/>
      <c r="D10" s="1383"/>
      <c r="E10" s="1383"/>
      <c r="F10" s="1383"/>
      <c r="G10" s="1383"/>
      <c r="H10" s="1383"/>
      <c r="I10" s="4"/>
      <c r="J10" s="4"/>
      <c r="K10" s="4"/>
      <c r="L10" s="4"/>
      <c r="M10" s="17"/>
      <c r="N10" s="3"/>
      <c r="O10" s="2"/>
    </row>
    <row r="11" spans="1:15" ht="3.75" customHeight="1">
      <c r="A11" s="2"/>
      <c r="B11" s="223"/>
      <c r="C11" s="1383"/>
      <c r="D11" s="1383"/>
      <c r="E11" s="1383"/>
      <c r="F11" s="1383"/>
      <c r="G11" s="1383"/>
      <c r="H11" s="1383"/>
      <c r="I11" s="4"/>
      <c r="J11" s="4"/>
      <c r="K11" s="4"/>
      <c r="L11" s="4"/>
      <c r="M11" s="17"/>
      <c r="N11" s="3"/>
      <c r="O11" s="2"/>
    </row>
    <row r="12" spans="1:15" ht="11.25" customHeight="1">
      <c r="A12" s="2"/>
      <c r="B12" s="223"/>
      <c r="C12" s="1383"/>
      <c r="D12" s="1383"/>
      <c r="E12" s="1383"/>
      <c r="F12" s="1383"/>
      <c r="G12" s="1383"/>
      <c r="H12" s="1383"/>
      <c r="I12" s="4"/>
      <c r="J12" s="4"/>
      <c r="K12" s="4"/>
      <c r="L12" s="4"/>
      <c r="M12" s="17"/>
      <c r="N12" s="3"/>
      <c r="O12" s="2"/>
    </row>
    <row r="13" spans="1:15" ht="11.25" customHeight="1">
      <c r="A13" s="2"/>
      <c r="B13" s="223"/>
      <c r="C13" s="1383"/>
      <c r="D13" s="1383"/>
      <c r="E13" s="1383"/>
      <c r="F13" s="1383"/>
      <c r="G13" s="1383"/>
      <c r="H13" s="1383"/>
      <c r="I13" s="4"/>
      <c r="J13" s="4"/>
      <c r="K13" s="4"/>
      <c r="L13" s="4"/>
      <c r="M13" s="17"/>
      <c r="N13" s="3"/>
      <c r="O13" s="2"/>
    </row>
    <row r="14" spans="1:15" ht="15.75" customHeight="1">
      <c r="A14" s="2"/>
      <c r="B14" s="223"/>
      <c r="C14" s="1383"/>
      <c r="D14" s="1383"/>
      <c r="E14" s="1383"/>
      <c r="F14" s="1383"/>
      <c r="G14" s="1383"/>
      <c r="H14" s="1383"/>
      <c r="I14" s="4"/>
      <c r="J14" s="4"/>
      <c r="K14" s="4"/>
      <c r="L14" s="4"/>
      <c r="M14" s="17"/>
      <c r="N14" s="3"/>
      <c r="O14" s="2"/>
    </row>
    <row r="15" spans="1:15" ht="22.5" customHeight="1">
      <c r="A15" s="2"/>
      <c r="B15" s="223"/>
      <c r="C15" s="1383"/>
      <c r="D15" s="1383"/>
      <c r="E15" s="1383"/>
      <c r="F15" s="1383"/>
      <c r="G15" s="1383"/>
      <c r="H15" s="1383"/>
      <c r="I15" s="4"/>
      <c r="J15" s="4"/>
      <c r="K15" s="4"/>
      <c r="L15" s="4"/>
      <c r="M15" s="17"/>
      <c r="N15" s="3"/>
      <c r="O15" s="2"/>
    </row>
    <row r="16" spans="1:15" ht="11.25" customHeight="1">
      <c r="A16" s="2"/>
      <c r="B16" s="223"/>
      <c r="C16" s="1383"/>
      <c r="D16" s="1383"/>
      <c r="E16" s="1383"/>
      <c r="F16" s="1383"/>
      <c r="G16" s="1383"/>
      <c r="H16" s="1383"/>
      <c r="I16" s="4"/>
      <c r="J16" s="4"/>
      <c r="K16" s="4"/>
      <c r="L16" s="4"/>
      <c r="M16" s="17"/>
      <c r="N16" s="3"/>
      <c r="O16" s="2"/>
    </row>
    <row r="17" spans="1:15" ht="11.25" customHeight="1">
      <c r="A17" s="2"/>
      <c r="B17" s="223"/>
      <c r="C17" s="1383"/>
      <c r="D17" s="1383"/>
      <c r="E17" s="1383"/>
      <c r="F17" s="1383"/>
      <c r="G17" s="1383"/>
      <c r="H17" s="1383"/>
      <c r="I17" s="4"/>
      <c r="J17" s="4"/>
      <c r="K17" s="4"/>
      <c r="L17" s="4"/>
      <c r="M17" s="17"/>
      <c r="N17" s="3"/>
      <c r="O17" s="2"/>
    </row>
    <row r="18" spans="1:15" ht="11.25" customHeight="1">
      <c r="A18" s="2"/>
      <c r="B18" s="223"/>
      <c r="C18" s="1383"/>
      <c r="D18" s="1383"/>
      <c r="E18" s="1383"/>
      <c r="F18" s="1383"/>
      <c r="G18" s="1383"/>
      <c r="H18" s="1383"/>
      <c r="I18" s="5"/>
      <c r="J18" s="5"/>
      <c r="K18" s="5"/>
      <c r="L18" s="5"/>
      <c r="M18" s="5"/>
      <c r="N18" s="3"/>
      <c r="O18" s="2"/>
    </row>
    <row r="19" spans="1:15" ht="11.25" customHeight="1">
      <c r="A19" s="2"/>
      <c r="B19" s="223"/>
      <c r="C19" s="1383"/>
      <c r="D19" s="1383"/>
      <c r="E19" s="1383"/>
      <c r="F19" s="1383"/>
      <c r="G19" s="1383"/>
      <c r="H19" s="1383"/>
      <c r="I19" s="18"/>
      <c r="J19" s="18"/>
      <c r="K19" s="18"/>
      <c r="L19" s="18"/>
      <c r="M19" s="18"/>
      <c r="N19" s="3"/>
      <c r="O19" s="2"/>
    </row>
    <row r="20" spans="1:15" ht="11.25" customHeight="1">
      <c r="A20" s="2"/>
      <c r="B20" s="223"/>
      <c r="C20" s="1383"/>
      <c r="D20" s="1383"/>
      <c r="E20" s="1383"/>
      <c r="F20" s="1383"/>
      <c r="G20" s="1383"/>
      <c r="H20" s="1383"/>
      <c r="I20" s="11"/>
      <c r="J20" s="11"/>
      <c r="K20" s="11"/>
      <c r="L20" s="11"/>
      <c r="M20" s="11"/>
      <c r="N20" s="3"/>
      <c r="O20" s="2"/>
    </row>
    <row r="21" spans="1:15" ht="11.25" customHeight="1">
      <c r="A21" s="2"/>
      <c r="B21" s="223"/>
      <c r="C21" s="1383"/>
      <c r="D21" s="1383"/>
      <c r="E21" s="1383"/>
      <c r="F21" s="1383"/>
      <c r="G21" s="1383"/>
      <c r="H21" s="1383"/>
      <c r="I21" s="11"/>
      <c r="J21" s="11"/>
      <c r="K21" s="11"/>
      <c r="L21" s="11"/>
      <c r="M21" s="11"/>
      <c r="N21" s="3"/>
      <c r="O21" s="2"/>
    </row>
    <row r="22" spans="1:15" ht="12" customHeight="1">
      <c r="A22" s="2"/>
      <c r="B22" s="223"/>
      <c r="C22" s="23"/>
      <c r="D22" s="23"/>
      <c r="E22" s="23"/>
      <c r="F22" s="23"/>
      <c r="G22" s="23"/>
      <c r="H22" s="23"/>
      <c r="I22" s="13"/>
      <c r="J22" s="13"/>
      <c r="K22" s="13"/>
      <c r="L22" s="13"/>
      <c r="M22" s="13"/>
      <c r="N22" s="3"/>
      <c r="O22" s="2"/>
    </row>
    <row r="23" spans="1:15" ht="27.75" customHeight="1">
      <c r="A23" s="2"/>
      <c r="B23" s="223"/>
      <c r="C23" s="23"/>
      <c r="D23" s="23"/>
      <c r="E23" s="23"/>
      <c r="F23" s="23"/>
      <c r="G23" s="23"/>
      <c r="H23" s="23"/>
      <c r="I23" s="11"/>
      <c r="J23" s="11"/>
      <c r="K23" s="11"/>
      <c r="L23" s="11"/>
      <c r="M23" s="11"/>
      <c r="N23" s="3"/>
      <c r="O23" s="2"/>
    </row>
    <row r="24" spans="1:15" ht="18" customHeight="1">
      <c r="A24" s="2"/>
      <c r="B24" s="223"/>
      <c r="C24" s="9"/>
      <c r="D24" s="13"/>
      <c r="E24" s="15"/>
      <c r="F24" s="13"/>
      <c r="G24" s="10"/>
      <c r="H24" s="13"/>
      <c r="I24" s="13"/>
      <c r="J24" s="13"/>
      <c r="K24" s="13"/>
      <c r="L24" s="13"/>
      <c r="M24" s="13"/>
      <c r="N24" s="3"/>
      <c r="O24" s="2"/>
    </row>
    <row r="25" spans="1:15" ht="18" customHeight="1">
      <c r="A25" s="2"/>
      <c r="B25" s="223"/>
      <c r="C25" s="12"/>
      <c r="D25" s="13"/>
      <c r="E25" s="8"/>
      <c r="F25" s="11"/>
      <c r="G25" s="10"/>
      <c r="H25" s="11"/>
      <c r="I25" s="11"/>
      <c r="J25" s="11"/>
      <c r="K25" s="11"/>
      <c r="L25" s="11"/>
      <c r="M25" s="11"/>
      <c r="N25" s="3"/>
      <c r="O25" s="2"/>
    </row>
    <row r="26" spans="1:15">
      <c r="A26" s="2"/>
      <c r="B26" s="223"/>
      <c r="C26" s="12"/>
      <c r="D26" s="13"/>
      <c r="E26" s="8"/>
      <c r="F26" s="11"/>
      <c r="G26" s="10"/>
      <c r="H26" s="11"/>
      <c r="I26" s="11"/>
      <c r="J26" s="11"/>
      <c r="K26" s="11"/>
      <c r="L26" s="11"/>
      <c r="M26" s="11"/>
      <c r="N26" s="3"/>
      <c r="O26" s="2"/>
    </row>
    <row r="27" spans="1:15" ht="13.5" customHeight="1">
      <c r="A27" s="2"/>
      <c r="B27" s="223"/>
      <c r="C27" s="12"/>
      <c r="D27" s="13"/>
      <c r="E27" s="8"/>
      <c r="F27" s="11"/>
      <c r="G27" s="10"/>
      <c r="H27" s="307"/>
      <c r="I27" s="308" t="s">
        <v>42</v>
      </c>
      <c r="J27" s="309"/>
      <c r="K27" s="309"/>
      <c r="L27" s="310"/>
      <c r="M27" s="310"/>
      <c r="N27" s="3"/>
      <c r="O27" s="2"/>
    </row>
    <row r="28" spans="1:15" ht="10.5" customHeight="1">
      <c r="A28" s="2"/>
      <c r="B28" s="223"/>
      <c r="C28" s="9"/>
      <c r="D28" s="13"/>
      <c r="E28" s="15"/>
      <c r="F28" s="13"/>
      <c r="G28" s="10"/>
      <c r="H28" s="13"/>
      <c r="I28" s="311"/>
      <c r="J28" s="311"/>
      <c r="K28" s="311"/>
      <c r="L28" s="311"/>
      <c r="M28" s="476"/>
      <c r="N28" s="312"/>
      <c r="O28" s="2"/>
    </row>
    <row r="29" spans="1:15" ht="16.5" customHeight="1">
      <c r="A29" s="2"/>
      <c r="B29" s="223"/>
      <c r="C29" s="9"/>
      <c r="D29" s="13"/>
      <c r="E29" s="15"/>
      <c r="F29" s="13"/>
      <c r="G29" s="10"/>
      <c r="H29" s="13"/>
      <c r="I29" s="13" t="s">
        <v>427</v>
      </c>
      <c r="J29" s="13"/>
      <c r="K29" s="13"/>
      <c r="L29" s="13"/>
      <c r="M29" s="476"/>
      <c r="N29" s="313"/>
      <c r="O29" s="2"/>
    </row>
    <row r="30" spans="1:15" ht="10.5" customHeight="1">
      <c r="A30" s="2"/>
      <c r="B30" s="223"/>
      <c r="C30" s="9"/>
      <c r="D30" s="13"/>
      <c r="E30" s="15"/>
      <c r="F30" s="13"/>
      <c r="G30" s="10"/>
      <c r="H30" s="13"/>
      <c r="I30" s="13"/>
      <c r="J30" s="13"/>
      <c r="K30" s="13"/>
      <c r="L30" s="13"/>
      <c r="M30" s="476"/>
      <c r="N30" s="313"/>
      <c r="O30" s="2"/>
    </row>
    <row r="31" spans="1:15" ht="16.5" customHeight="1">
      <c r="A31" s="2"/>
      <c r="B31" s="223"/>
      <c r="C31" s="12"/>
      <c r="D31" s="13"/>
      <c r="E31" s="8"/>
      <c r="F31" s="11"/>
      <c r="G31" s="10"/>
      <c r="H31" s="11"/>
      <c r="I31" s="1392" t="s">
        <v>46</v>
      </c>
      <c r="J31" s="1392"/>
      <c r="K31" s="1387">
        <f>+capa!H27</f>
        <v>42736</v>
      </c>
      <c r="L31" s="1388"/>
      <c r="M31" s="476"/>
      <c r="N31" s="314"/>
      <c r="O31" s="2"/>
    </row>
    <row r="32" spans="1:15" ht="10.5" customHeight="1">
      <c r="A32" s="2"/>
      <c r="B32" s="223"/>
      <c r="C32" s="12"/>
      <c r="D32" s="13"/>
      <c r="E32" s="8"/>
      <c r="F32" s="11"/>
      <c r="G32" s="10"/>
      <c r="H32" s="11"/>
      <c r="I32" s="209"/>
      <c r="J32" s="209"/>
      <c r="K32" s="208"/>
      <c r="L32" s="208"/>
      <c r="M32" s="476"/>
      <c r="N32" s="314"/>
      <c r="O32" s="2"/>
    </row>
    <row r="33" spans="1:15" ht="16.5" customHeight="1">
      <c r="A33" s="2"/>
      <c r="B33" s="223"/>
      <c r="C33" s="9"/>
      <c r="D33" s="13"/>
      <c r="E33" s="15"/>
      <c r="F33" s="13"/>
      <c r="G33" s="10"/>
      <c r="H33" s="13"/>
      <c r="I33" s="1385" t="s">
        <v>418</v>
      </c>
      <c r="J33" s="1386"/>
      <c r="K33" s="1386"/>
      <c r="L33" s="1386"/>
      <c r="M33" s="476"/>
      <c r="N33" s="313"/>
      <c r="O33" s="2"/>
    </row>
    <row r="34" spans="1:15" s="92" customFormat="1" ht="14.25" customHeight="1">
      <c r="A34" s="2"/>
      <c r="B34" s="223"/>
      <c r="C34" s="9"/>
      <c r="D34" s="13"/>
      <c r="E34" s="15"/>
      <c r="F34" s="13"/>
      <c r="G34" s="1028"/>
      <c r="H34" s="13"/>
      <c r="I34" s="179"/>
      <c r="J34" s="1027"/>
      <c r="K34" s="1027"/>
      <c r="L34" s="1027"/>
      <c r="M34" s="476"/>
      <c r="N34" s="313"/>
      <c r="O34" s="2"/>
    </row>
    <row r="35" spans="1:15" s="92" customFormat="1" ht="20.25" customHeight="1">
      <c r="A35" s="2"/>
      <c r="B35" s="223"/>
      <c r="C35" s="172"/>
      <c r="D35" s="13"/>
      <c r="E35" s="1029"/>
      <c r="F35" s="11"/>
      <c r="G35" s="1028"/>
      <c r="H35" s="11"/>
      <c r="I35" s="1395" t="s">
        <v>420</v>
      </c>
      <c r="J35" s="1395"/>
      <c r="K35" s="1395"/>
      <c r="L35" s="1395"/>
      <c r="M35" s="476"/>
      <c r="N35" s="314"/>
      <c r="O35" s="2"/>
    </row>
    <row r="36" spans="1:15" s="92" customFormat="1" ht="12.75" customHeight="1">
      <c r="A36" s="2"/>
      <c r="B36" s="223"/>
      <c r="C36" s="172"/>
      <c r="D36" s="13"/>
      <c r="E36" s="1029"/>
      <c r="F36" s="11"/>
      <c r="G36" s="1028"/>
      <c r="H36" s="11"/>
      <c r="I36" s="1024" t="s">
        <v>419</v>
      </c>
      <c r="J36" s="1024"/>
      <c r="K36" s="1024"/>
      <c r="L36" s="1024"/>
      <c r="M36" s="476"/>
      <c r="N36" s="314"/>
      <c r="O36" s="2"/>
    </row>
    <row r="37" spans="1:15" s="92" customFormat="1" ht="12.75" customHeight="1">
      <c r="A37" s="2"/>
      <c r="B37" s="223"/>
      <c r="C37" s="172"/>
      <c r="D37" s="13"/>
      <c r="E37" s="1029"/>
      <c r="F37" s="11"/>
      <c r="G37" s="1028"/>
      <c r="H37" s="11"/>
      <c r="I37" s="1396" t="s">
        <v>423</v>
      </c>
      <c r="J37" s="1396"/>
      <c r="K37" s="1396"/>
      <c r="L37" s="1396"/>
      <c r="M37" s="476"/>
      <c r="N37" s="314"/>
      <c r="O37" s="2"/>
    </row>
    <row r="38" spans="1:15" s="92" customFormat="1" ht="20.25" customHeight="1">
      <c r="A38" s="2"/>
      <c r="B38" s="223"/>
      <c r="C38" s="9"/>
      <c r="D38" s="13"/>
      <c r="E38" s="15"/>
      <c r="F38" s="13"/>
      <c r="G38" s="369"/>
      <c r="H38" s="13"/>
      <c r="I38" s="1393" t="s">
        <v>488</v>
      </c>
      <c r="J38" s="1393"/>
      <c r="K38" s="1393"/>
      <c r="L38" s="1024"/>
      <c r="M38" s="476"/>
      <c r="N38" s="313"/>
      <c r="O38" s="2"/>
    </row>
    <row r="39" spans="1:15" ht="19.5" customHeight="1">
      <c r="A39" s="2"/>
      <c r="B39" s="223"/>
      <c r="C39" s="12"/>
      <c r="D39" s="13"/>
      <c r="E39" s="8"/>
      <c r="F39" s="11"/>
      <c r="G39" s="10"/>
      <c r="H39" s="11"/>
      <c r="I39" s="1393" t="s">
        <v>445</v>
      </c>
      <c r="J39" s="1393"/>
      <c r="K39" s="1393"/>
      <c r="L39" s="1393"/>
      <c r="M39" s="476"/>
      <c r="N39" s="314"/>
      <c r="O39" s="2"/>
    </row>
    <row r="40" spans="1:15" ht="14.25" customHeight="1">
      <c r="A40" s="2"/>
      <c r="B40" s="223"/>
      <c r="C40" s="12"/>
      <c r="D40" s="13"/>
      <c r="E40" s="8"/>
      <c r="F40" s="11"/>
      <c r="G40" s="10"/>
      <c r="H40" s="11"/>
      <c r="I40" s="1024"/>
      <c r="J40" s="1024"/>
      <c r="K40" s="1024"/>
      <c r="L40" s="1024"/>
      <c r="M40" s="476"/>
      <c r="N40" s="314"/>
      <c r="O40" s="2"/>
    </row>
    <row r="41" spans="1:15" ht="12.75" customHeight="1">
      <c r="A41" s="2"/>
      <c r="B41" s="223"/>
      <c r="C41" s="12"/>
      <c r="D41" s="13"/>
      <c r="E41" s="8"/>
      <c r="F41" s="11"/>
      <c r="G41" s="10"/>
      <c r="H41" s="11"/>
      <c r="I41" s="1394" t="s">
        <v>51</v>
      </c>
      <c r="J41" s="1394"/>
      <c r="K41" s="1394"/>
      <c r="L41" s="1394"/>
      <c r="M41" s="476"/>
      <c r="N41" s="314"/>
      <c r="O41" s="2"/>
    </row>
    <row r="42" spans="1:15" ht="14.25" customHeight="1">
      <c r="A42" s="2"/>
      <c r="B42" s="223"/>
      <c r="C42" s="9"/>
      <c r="D42" s="13"/>
      <c r="E42" s="15"/>
      <c r="F42" s="13"/>
      <c r="G42" s="10"/>
      <c r="H42" s="13"/>
      <c r="I42" s="1025"/>
      <c r="J42" s="1025"/>
      <c r="K42" s="1025"/>
      <c r="L42" s="1025"/>
      <c r="M42" s="476"/>
      <c r="N42" s="313"/>
      <c r="O42" s="2"/>
    </row>
    <row r="43" spans="1:15" ht="15" customHeight="1">
      <c r="A43" s="2"/>
      <c r="B43" s="223"/>
      <c r="C43" s="12"/>
      <c r="D43" s="13"/>
      <c r="E43" s="8"/>
      <c r="F43" s="11"/>
      <c r="G43" s="10"/>
      <c r="H43" s="11"/>
      <c r="I43" s="1023" t="s">
        <v>23</v>
      </c>
      <c r="J43" s="1023"/>
      <c r="K43" s="1023"/>
      <c r="L43" s="1023"/>
      <c r="M43" s="476"/>
      <c r="N43" s="314"/>
      <c r="O43" s="2"/>
    </row>
    <row r="44" spans="1:15" ht="14.25" customHeight="1">
      <c r="A44" s="2"/>
      <c r="B44" s="223"/>
      <c r="C44" s="12"/>
      <c r="D44" s="13"/>
      <c r="E44" s="8"/>
      <c r="F44" s="11"/>
      <c r="G44" s="10"/>
      <c r="H44" s="11"/>
      <c r="I44" s="207"/>
      <c r="J44" s="207"/>
      <c r="K44" s="207"/>
      <c r="L44" s="207"/>
      <c r="M44" s="476"/>
      <c r="N44" s="314"/>
      <c r="O44" s="2"/>
    </row>
    <row r="45" spans="1:15" ht="16.5" customHeight="1">
      <c r="A45" s="2"/>
      <c r="B45" s="223"/>
      <c r="C45" s="12"/>
      <c r="D45" s="13"/>
      <c r="E45" s="8"/>
      <c r="F45" s="11"/>
      <c r="G45" s="10"/>
      <c r="H45" s="11"/>
      <c r="I45" s="1392" t="s">
        <v>19</v>
      </c>
      <c r="J45" s="1392"/>
      <c r="K45" s="1392"/>
      <c r="L45" s="1392"/>
      <c r="M45" s="476"/>
      <c r="N45" s="314"/>
      <c r="O45" s="2"/>
    </row>
    <row r="46" spans="1:15" ht="14.25" customHeight="1">
      <c r="A46" s="2"/>
      <c r="B46" s="223"/>
      <c r="C46" s="9"/>
      <c r="D46" s="13"/>
      <c r="E46" s="15"/>
      <c r="F46" s="13"/>
      <c r="G46" s="10"/>
      <c r="H46" s="13"/>
      <c r="I46" s="209"/>
      <c r="J46" s="209"/>
      <c r="K46" s="209"/>
      <c r="L46" s="209"/>
      <c r="M46" s="476"/>
      <c r="N46" s="313"/>
      <c r="O46" s="2"/>
    </row>
    <row r="47" spans="1:15" ht="16.5" customHeight="1">
      <c r="A47" s="2"/>
      <c r="B47" s="223"/>
      <c r="C47" s="12"/>
      <c r="D47" s="13"/>
      <c r="E47" s="8"/>
      <c r="F47" s="564"/>
      <c r="G47" s="921"/>
      <c r="H47" s="564"/>
      <c r="I47" s="1391" t="s">
        <v>10</v>
      </c>
      <c r="J47" s="1391"/>
      <c r="K47" s="1391"/>
      <c r="L47" s="1391"/>
      <c r="M47" s="476"/>
      <c r="N47" s="314"/>
      <c r="O47" s="2"/>
    </row>
    <row r="48" spans="1:15" ht="12.75" customHeight="1">
      <c r="A48" s="2"/>
      <c r="B48" s="223"/>
      <c r="C48" s="9"/>
      <c r="D48" s="13"/>
      <c r="E48" s="15"/>
      <c r="F48" s="1026"/>
      <c r="G48" s="921"/>
      <c r="H48" s="1026"/>
      <c r="I48" s="476"/>
      <c r="J48" s="476"/>
      <c r="K48" s="476"/>
      <c r="L48" s="476"/>
      <c r="M48" s="476"/>
      <c r="N48" s="313"/>
      <c r="O48" s="2"/>
    </row>
    <row r="49" spans="1:15" ht="30.75" customHeight="1">
      <c r="A49" s="2"/>
      <c r="B49" s="223"/>
      <c r="C49" s="9"/>
      <c r="D49" s="13"/>
      <c r="E49" s="15"/>
      <c r="F49" s="1026"/>
      <c r="G49" s="921"/>
      <c r="H49" s="1026"/>
      <c r="I49" s="476"/>
      <c r="J49" s="476"/>
      <c r="K49" s="476"/>
      <c r="L49" s="476"/>
      <c r="M49" s="476"/>
      <c r="N49" s="313"/>
      <c r="O49" s="2"/>
    </row>
    <row r="50" spans="1:15" ht="20.25" customHeight="1">
      <c r="A50" s="2"/>
      <c r="B50" s="223"/>
      <c r="C50" s="802"/>
      <c r="D50" s="13"/>
      <c r="E50" s="8"/>
      <c r="F50" s="564"/>
      <c r="G50" s="921"/>
      <c r="H50" s="564"/>
      <c r="I50" s="476"/>
      <c r="J50" s="476"/>
      <c r="K50" s="476"/>
      <c r="L50" s="476"/>
      <c r="M50" s="476"/>
      <c r="N50" s="314"/>
      <c r="O50" s="2"/>
    </row>
    <row r="51" spans="1:15">
      <c r="A51" s="2"/>
      <c r="B51" s="365">
        <v>2</v>
      </c>
      <c r="C51" s="1390">
        <v>42736</v>
      </c>
      <c r="D51" s="1390"/>
      <c r="E51" s="1390"/>
      <c r="F51" s="1390"/>
      <c r="G51" s="1390"/>
      <c r="H51" s="1390"/>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213"/>
      <c r="C1" s="213"/>
      <c r="D1" s="213"/>
      <c r="E1" s="213"/>
      <c r="F1" s="213"/>
      <c r="G1" s="214"/>
      <c r="H1" s="214"/>
      <c r="I1" s="214"/>
      <c r="J1" s="214"/>
      <c r="K1" s="214"/>
      <c r="L1" s="214"/>
      <c r="M1" s="214"/>
      <c r="N1" s="214"/>
      <c r="O1" s="214"/>
      <c r="P1" s="214"/>
      <c r="Q1" s="214"/>
      <c r="R1" s="214"/>
      <c r="S1" s="214"/>
      <c r="T1" s="214"/>
      <c r="U1" s="214"/>
      <c r="V1" s="214"/>
      <c r="W1" s="214"/>
      <c r="X1" s="1466" t="s">
        <v>317</v>
      </c>
      <c r="Y1" s="1466"/>
      <c r="Z1" s="1466"/>
      <c r="AA1" s="1466"/>
      <c r="AB1" s="1466"/>
      <c r="AC1" s="1466"/>
      <c r="AD1" s="1466"/>
      <c r="AE1" s="1466"/>
      <c r="AF1" s="1466"/>
      <c r="AG1" s="2"/>
    </row>
    <row r="2" spans="1:33" ht="6" customHeight="1">
      <c r="A2" s="215"/>
      <c r="B2" s="1469"/>
      <c r="C2" s="1469"/>
      <c r="D2" s="1469"/>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
    </row>
    <row r="3" spans="1:33" ht="12" customHeight="1">
      <c r="A3" s="215"/>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c r="A4" s="21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c r="A5" s="215"/>
      <c r="B5" s="4"/>
      <c r="C5" s="8"/>
      <c r="D5" s="8"/>
      <c r="E5" s="8"/>
      <c r="F5" s="1636"/>
      <c r="G5" s="1636"/>
      <c r="H5" s="1636"/>
      <c r="I5" s="1636"/>
      <c r="J5" s="1636"/>
      <c r="K5" s="1636"/>
      <c r="L5" s="1636"/>
      <c r="M5" s="8"/>
      <c r="N5" s="8"/>
      <c r="O5" s="8"/>
      <c r="P5" s="8"/>
      <c r="Q5" s="8"/>
      <c r="R5" s="3"/>
      <c r="S5" s="3"/>
      <c r="T5" s="3"/>
      <c r="U5" s="61"/>
      <c r="V5" s="3"/>
      <c r="W5" s="3"/>
      <c r="X5" s="3"/>
      <c r="Y5" s="3"/>
      <c r="Z5" s="3"/>
      <c r="AA5" s="3"/>
      <c r="AB5" s="3"/>
      <c r="AC5" s="3"/>
      <c r="AD5" s="3"/>
      <c r="AE5" s="3"/>
      <c r="AF5" s="4"/>
      <c r="AG5" s="2"/>
    </row>
    <row r="6" spans="1:33" ht="9.75" customHeight="1">
      <c r="A6" s="215"/>
      <c r="B6" s="4"/>
      <c r="C6" s="8"/>
      <c r="D6" s="8"/>
      <c r="E6" s="10"/>
      <c r="F6" s="1633"/>
      <c r="G6" s="1633"/>
      <c r="H6" s="1633"/>
      <c r="I6" s="1633"/>
      <c r="J6" s="1633"/>
      <c r="K6" s="1633"/>
      <c r="L6" s="1633"/>
      <c r="M6" s="1633"/>
      <c r="N6" s="1633"/>
      <c r="O6" s="1633"/>
      <c r="P6" s="1633"/>
      <c r="Q6" s="1633"/>
      <c r="R6" s="1633"/>
      <c r="S6" s="1633"/>
      <c r="T6" s="1633"/>
      <c r="U6" s="1633"/>
      <c r="V6" s="1633"/>
      <c r="W6" s="10"/>
      <c r="X6" s="1633"/>
      <c r="Y6" s="1633"/>
      <c r="Z6" s="1633"/>
      <c r="AA6" s="1633"/>
      <c r="AB6" s="1633"/>
      <c r="AC6" s="1633"/>
      <c r="AD6" s="1633"/>
      <c r="AE6" s="10"/>
      <c r="AF6" s="4"/>
      <c r="AG6" s="2"/>
    </row>
    <row r="7" spans="1:33" ht="12.75" customHeight="1">
      <c r="A7" s="215"/>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c r="A8" s="358"/>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c r="A9" s="215"/>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c r="A10" s="215"/>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c r="A11" s="215"/>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c r="A12" s="215"/>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c r="A13" s="215"/>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c r="A14" s="215"/>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c r="A15" s="215"/>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c r="A16" s="215"/>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c r="A17" s="215"/>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c r="A18" s="215"/>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c r="A19" s="215"/>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c r="A20" s="215"/>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c r="A21" s="215"/>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c r="A22" s="215"/>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c r="A23" s="215"/>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c r="A24" s="215"/>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c r="A25" s="215"/>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c r="A26" s="215"/>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c r="A27" s="215"/>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c r="A28" s="215"/>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c r="A29" s="215"/>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c r="A30" s="215"/>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c r="A31" s="215"/>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c r="A32" s="215"/>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c r="A33" s="215"/>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c r="A34" s="215"/>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c r="A35" s="215"/>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c r="A36" s="215"/>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c r="A37" s="215"/>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c r="A38" s="215"/>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c r="A39" s="215"/>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c r="A40" s="215"/>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c r="A41" s="215"/>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c r="A42" s="215"/>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c r="A43" s="215"/>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c r="A44" s="215"/>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c r="A45" s="215"/>
      <c r="B45" s="4"/>
      <c r="C45" s="8"/>
      <c r="D45" s="8"/>
      <c r="E45" s="10"/>
      <c r="F45" s="1633"/>
      <c r="G45" s="1633"/>
      <c r="H45" s="1633"/>
      <c r="I45" s="1633"/>
      <c r="J45" s="1633"/>
      <c r="K45" s="1633"/>
      <c r="L45" s="1633"/>
      <c r="M45" s="1633"/>
      <c r="N45" s="1633"/>
      <c r="O45" s="1633"/>
      <c r="P45" s="1633"/>
      <c r="Q45" s="1633"/>
      <c r="R45" s="1633"/>
      <c r="S45" s="1633"/>
      <c r="T45" s="1633"/>
      <c r="U45" s="1633"/>
      <c r="V45" s="1633"/>
      <c r="W45" s="10"/>
      <c r="X45" s="1633"/>
      <c r="Y45" s="1633"/>
      <c r="Z45" s="1633"/>
      <c r="AA45" s="1633"/>
      <c r="AB45" s="1633"/>
      <c r="AC45" s="1633"/>
      <c r="AD45" s="1633"/>
      <c r="AE45" s="10"/>
      <c r="AF45" s="4"/>
      <c r="AG45" s="2"/>
    </row>
    <row r="46" spans="1:33" ht="12.75" customHeight="1">
      <c r="A46" s="215"/>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c r="A47" s="215"/>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c r="A48" s="359"/>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c r="A49" s="215"/>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c r="A50" s="215"/>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c r="A51" s="215"/>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c r="A52" s="215"/>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c r="A53" s="215"/>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c r="A54" s="215"/>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c r="A55" s="215"/>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c r="A56" s="215"/>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c r="A57" s="215"/>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c r="A58" s="215"/>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c r="A59" s="215"/>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c r="A60" s="215"/>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c r="A61" s="215"/>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c r="A62" s="215"/>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c r="A63" s="215"/>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c r="A64" s="215"/>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c r="A65" s="215"/>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c r="A66" s="215"/>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c r="A67" s="215"/>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c r="A68" s="215"/>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c r="A69" s="360"/>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c r="A70" s="215"/>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c r="A71" s="215"/>
      <c r="B71" s="363">
        <v>22</v>
      </c>
      <c r="C71" s="1634">
        <v>42736</v>
      </c>
      <c r="D71" s="1635"/>
      <c r="E71" s="1635"/>
      <c r="F71" s="1635"/>
      <c r="G71" s="1631"/>
      <c r="H71" s="1632"/>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c r="A1" s="2"/>
      <c r="B1" s="1542" t="s">
        <v>320</v>
      </c>
      <c r="C1" s="1542"/>
      <c r="D1" s="1542"/>
      <c r="E1" s="1542"/>
      <c r="F1" s="1542"/>
      <c r="G1" s="1542"/>
      <c r="H1" s="1542"/>
      <c r="I1" s="214"/>
      <c r="J1" s="214"/>
      <c r="K1" s="214"/>
      <c r="L1" s="214"/>
      <c r="M1" s="214"/>
      <c r="N1" s="214"/>
      <c r="O1" s="214"/>
      <c r="P1" s="214"/>
      <c r="Q1" s="214"/>
      <c r="R1" s="214"/>
      <c r="S1" s="214"/>
      <c r="T1" s="214"/>
      <c r="U1" s="214"/>
      <c r="V1" s="214"/>
      <c r="W1" s="214"/>
      <c r="X1" s="260"/>
      <c r="Y1" s="218"/>
      <c r="Z1" s="218"/>
      <c r="AA1" s="218"/>
      <c r="AB1" s="218"/>
      <c r="AC1" s="218"/>
      <c r="AD1" s="218"/>
      <c r="AE1" s="218"/>
      <c r="AF1" s="218"/>
      <c r="AG1" s="2"/>
    </row>
    <row r="2" spans="1:33" ht="6" customHeight="1">
      <c r="A2" s="2"/>
      <c r="B2" s="1469"/>
      <c r="C2" s="1469"/>
      <c r="D2" s="1469"/>
      <c r="E2" s="16"/>
      <c r="F2" s="16"/>
      <c r="G2" s="16"/>
      <c r="H2" s="16"/>
      <c r="I2" s="16"/>
      <c r="J2" s="212"/>
      <c r="K2" s="212"/>
      <c r="L2" s="212"/>
      <c r="M2" s="212"/>
      <c r="N2" s="212"/>
      <c r="O2" s="212"/>
      <c r="P2" s="212"/>
      <c r="Q2" s="212"/>
      <c r="R2" s="212"/>
      <c r="S2" s="212"/>
      <c r="T2" s="212"/>
      <c r="U2" s="212"/>
      <c r="V2" s="212"/>
      <c r="W2" s="212"/>
      <c r="X2" s="212"/>
      <c r="Y2" s="212"/>
      <c r="Z2" s="4"/>
      <c r="AA2" s="4"/>
      <c r="AB2" s="4"/>
      <c r="AC2" s="4"/>
      <c r="AD2" s="4"/>
      <c r="AE2" s="4"/>
      <c r="AF2" s="4"/>
      <c r="AG2" s="223"/>
    </row>
    <row r="3" spans="1:33" ht="12" customHeight="1">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3"/>
    </row>
    <row r="4" spans="1:33" s="7" customFormat="1" ht="13.5" customHeight="1">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2"/>
    </row>
    <row r="5" spans="1:33" ht="3.75" customHeight="1">
      <c r="A5" s="2"/>
      <c r="B5" s="4"/>
      <c r="C5" s="8"/>
      <c r="D5" s="8"/>
      <c r="E5" s="8"/>
      <c r="F5" s="1636"/>
      <c r="G5" s="1636"/>
      <c r="H5" s="1636"/>
      <c r="I5" s="1636"/>
      <c r="J5" s="1636"/>
      <c r="K5" s="1636"/>
      <c r="L5" s="1636"/>
      <c r="M5" s="8"/>
      <c r="N5" s="8"/>
      <c r="O5" s="8"/>
      <c r="P5" s="8"/>
      <c r="Q5" s="8"/>
      <c r="R5" s="3"/>
      <c r="S5" s="3"/>
      <c r="T5" s="3"/>
      <c r="U5" s="61"/>
      <c r="V5" s="3"/>
      <c r="W5" s="3"/>
      <c r="X5" s="3"/>
      <c r="Y5" s="3"/>
      <c r="Z5" s="3"/>
      <c r="AA5" s="3"/>
      <c r="AB5" s="3"/>
      <c r="AC5" s="3"/>
      <c r="AD5" s="3"/>
      <c r="AE5" s="3"/>
      <c r="AF5" s="4"/>
      <c r="AG5" s="223"/>
    </row>
    <row r="6" spans="1:33" ht="9.75" customHeight="1">
      <c r="A6" s="2"/>
      <c r="B6" s="4"/>
      <c r="C6" s="8"/>
      <c r="D6" s="8"/>
      <c r="E6" s="10"/>
      <c r="F6" s="1633"/>
      <c r="G6" s="1633"/>
      <c r="H6" s="1633"/>
      <c r="I6" s="1633"/>
      <c r="J6" s="1633"/>
      <c r="K6" s="1633"/>
      <c r="L6" s="1633"/>
      <c r="M6" s="1633"/>
      <c r="N6" s="1633"/>
      <c r="O6" s="1633"/>
      <c r="P6" s="1633"/>
      <c r="Q6" s="1633"/>
      <c r="R6" s="1633"/>
      <c r="S6" s="1633"/>
      <c r="T6" s="1633"/>
      <c r="U6" s="1633"/>
      <c r="V6" s="1633"/>
      <c r="W6" s="10"/>
      <c r="X6" s="1633"/>
      <c r="Y6" s="1633"/>
      <c r="Z6" s="1633"/>
      <c r="AA6" s="1633"/>
      <c r="AB6" s="1633"/>
      <c r="AC6" s="1633"/>
      <c r="AD6" s="1633"/>
      <c r="AE6" s="10"/>
      <c r="AF6" s="4"/>
      <c r="AG6" s="223"/>
    </row>
    <row r="7" spans="1:33" ht="12.75" customHeight="1">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3"/>
    </row>
    <row r="8" spans="1:33" s="50" customFormat="1" ht="13.5" hidden="1" customHeight="1">
      <c r="A8" s="47"/>
      <c r="B8" s="48"/>
      <c r="C8" s="1637"/>
      <c r="D8" s="163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7"/>
    </row>
    <row r="9" spans="1:33" s="50" customFormat="1" ht="6" hidden="1" customHeight="1">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7"/>
    </row>
    <row r="10" spans="1:33" s="62" customFormat="1" ht="15" customHeight="1">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4"/>
    </row>
    <row r="11" spans="1:33" ht="12" customHeight="1">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3"/>
    </row>
    <row r="12" spans="1:33" ht="12" customHeight="1">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3"/>
    </row>
    <row r="13" spans="1:33" ht="12" customHeight="1">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3"/>
    </row>
    <row r="14" spans="1:33" ht="12" customHeight="1">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3"/>
    </row>
    <row r="15" spans="1:33" ht="12" customHeight="1">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3"/>
    </row>
    <row r="16" spans="1:33" ht="12" customHeight="1">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3"/>
    </row>
    <row r="17" spans="1:33" ht="12" customHeight="1">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3"/>
    </row>
    <row r="18" spans="1:33" ht="12" customHeight="1">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3"/>
    </row>
    <row r="19" spans="1:33" ht="12" customHeight="1">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3"/>
    </row>
    <row r="20" spans="1:33" ht="12" customHeight="1">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3"/>
    </row>
    <row r="21" spans="1:33" ht="12" customHeight="1">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3"/>
    </row>
    <row r="22" spans="1:33" ht="12" customHeight="1">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3"/>
    </row>
    <row r="23" spans="1:33" ht="12" customHeight="1">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3"/>
    </row>
    <row r="24" spans="1:33" ht="12" customHeight="1">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3"/>
    </row>
    <row r="25" spans="1:33" ht="12" customHeight="1">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3"/>
    </row>
    <row r="26" spans="1:33" ht="12" customHeight="1">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3"/>
    </row>
    <row r="27" spans="1:33" ht="12" customHeight="1">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3"/>
    </row>
    <row r="28" spans="1:33" ht="12" customHeight="1">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3"/>
    </row>
    <row r="29" spans="1:33" ht="12" customHeight="1">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3"/>
    </row>
    <row r="30" spans="1:33" ht="12" customHeight="1">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3"/>
    </row>
    <row r="31" spans="1:33" ht="6" customHeight="1">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3"/>
    </row>
    <row r="32" spans="1:33" ht="6" customHeight="1">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3"/>
    </row>
    <row r="33" spans="1:33" ht="9" customHeight="1">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3"/>
    </row>
    <row r="34" spans="1:33" ht="12.75" customHeight="1">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3"/>
    </row>
    <row r="35" spans="1:33" ht="12.75" customHeight="1">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3"/>
    </row>
    <row r="36" spans="1:33" ht="15.75" customHeight="1">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3"/>
    </row>
    <row r="37" spans="1:33" ht="20.25" customHeight="1">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3"/>
    </row>
    <row r="38" spans="1:33" ht="15.75" customHeight="1">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3"/>
    </row>
    <row r="39" spans="1:33" ht="12.75" customHeight="1">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3"/>
    </row>
    <row r="40" spans="1:33" ht="12" customHeight="1">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3"/>
    </row>
    <row r="41" spans="1:33" ht="12.75" customHeight="1">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3"/>
    </row>
    <row r="42" spans="1:33" ht="12.75" customHeight="1">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3"/>
    </row>
    <row r="43" spans="1:33" ht="9" customHeight="1">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3"/>
    </row>
    <row r="44" spans="1:33" ht="19.5" customHeight="1">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3"/>
    </row>
    <row r="45" spans="1:33" ht="13.5" customHeight="1">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3"/>
    </row>
    <row r="46" spans="1:33" ht="3.75" customHeight="1">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3"/>
    </row>
    <row r="47" spans="1:33" ht="11.25" customHeight="1">
      <c r="A47" s="2"/>
      <c r="B47" s="4"/>
      <c r="C47" s="8"/>
      <c r="D47" s="8"/>
      <c r="E47" s="10"/>
      <c r="F47" s="1633"/>
      <c r="G47" s="1633"/>
      <c r="H47" s="1633"/>
      <c r="I47" s="1633"/>
      <c r="J47" s="1633"/>
      <c r="K47" s="1633"/>
      <c r="L47" s="1633"/>
      <c r="M47" s="1633"/>
      <c r="N47" s="1633"/>
      <c r="O47" s="1633"/>
      <c r="P47" s="1633"/>
      <c r="Q47" s="1633"/>
      <c r="R47" s="1633"/>
      <c r="S47" s="1633"/>
      <c r="T47" s="1633"/>
      <c r="U47" s="1633"/>
      <c r="V47" s="1633"/>
      <c r="W47" s="10"/>
      <c r="X47" s="1633"/>
      <c r="Y47" s="1633"/>
      <c r="Z47" s="1633"/>
      <c r="AA47" s="1633"/>
      <c r="AB47" s="1633"/>
      <c r="AC47" s="1633"/>
      <c r="AD47" s="1633"/>
      <c r="AE47" s="10"/>
      <c r="AF47" s="4"/>
      <c r="AG47" s="223"/>
    </row>
    <row r="48" spans="1:33" ht="12.75" customHeight="1">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3"/>
    </row>
    <row r="49" spans="1:33" ht="6" customHeight="1">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3"/>
    </row>
    <row r="50" spans="1:33" s="50" customFormat="1" ht="12" customHeight="1">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7"/>
    </row>
    <row r="51" spans="1:33" ht="12" customHeight="1">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3"/>
    </row>
    <row r="52" spans="1:33" ht="12" customHeight="1">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3"/>
    </row>
    <row r="53" spans="1:33" ht="12" customHeight="1">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3"/>
    </row>
    <row r="54" spans="1:33" ht="12" customHeight="1">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3"/>
    </row>
    <row r="55" spans="1:33" ht="12" customHeight="1">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3"/>
    </row>
    <row r="56" spans="1:33" ht="12" customHeight="1">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3"/>
    </row>
    <row r="57" spans="1:33" ht="12" customHeight="1">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3"/>
    </row>
    <row r="58" spans="1:33" ht="12" customHeight="1">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3"/>
    </row>
    <row r="59" spans="1:33" ht="12" customHeight="1">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3"/>
    </row>
    <row r="60" spans="1:33" ht="12" customHeight="1">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3"/>
    </row>
    <row r="61" spans="1:33" ht="12" customHeight="1">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3"/>
    </row>
    <row r="62" spans="1:33" ht="12" customHeight="1">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3"/>
    </row>
    <row r="63" spans="1:33" ht="12" customHeight="1">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3"/>
    </row>
    <row r="64" spans="1:33" ht="12" customHeight="1">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3"/>
    </row>
    <row r="65" spans="1:33" ht="12" customHeight="1">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3"/>
    </row>
    <row r="66" spans="1:33" ht="12" customHeight="1">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3"/>
    </row>
    <row r="67" spans="1:33" ht="12" customHeight="1">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3"/>
    </row>
    <row r="68" spans="1:33" ht="12" customHeight="1">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3"/>
    </row>
    <row r="69" spans="1:33" ht="12" customHeight="1">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3"/>
    </row>
    <row r="70" spans="1:33" ht="12" customHeight="1">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3"/>
    </row>
    <row r="71" spans="1:33" s="67" customFormat="1" ht="9.75" customHeight="1">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61"/>
    </row>
    <row r="72" spans="1:33" ht="11.25" customHeight="1">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3"/>
    </row>
    <row r="73" spans="1:33" ht="13.5" customHeight="1">
      <c r="A73" s="2"/>
      <c r="B73" s="1"/>
      <c r="C73" s="1"/>
      <c r="D73" s="1"/>
      <c r="I73" s="4"/>
      <c r="J73" s="4"/>
      <c r="K73" s="4"/>
      <c r="L73" s="4"/>
      <c r="M73" s="4"/>
      <c r="N73" s="4"/>
      <c r="O73" s="4"/>
      <c r="P73" s="4"/>
      <c r="Q73" s="4"/>
      <c r="R73" s="4"/>
      <c r="S73" s="4"/>
      <c r="T73" s="4"/>
      <c r="U73" s="4"/>
      <c r="V73" s="68"/>
      <c r="W73" s="4"/>
      <c r="X73" s="4"/>
      <c r="Y73" s="4"/>
      <c r="Z73" s="1403">
        <v>42736</v>
      </c>
      <c r="AA73" s="1403"/>
      <c r="AB73" s="1403"/>
      <c r="AC73" s="1403"/>
      <c r="AD73" s="1403"/>
      <c r="AE73" s="1403"/>
      <c r="AF73" s="363">
        <v>23</v>
      </c>
      <c r="AG73" s="223"/>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workbookViewId="0"/>
  </sheetViews>
  <sheetFormatPr defaultRowHeight="12.75"/>
  <cols>
    <col min="1" max="1" width="3.28515625" customWidth="1"/>
    <col min="2" max="3" width="2.5703125" customWidth="1"/>
    <col min="4" max="4" width="90.5703125" customWidth="1"/>
    <col min="5" max="5" width="3.28515625" customWidth="1"/>
  </cols>
  <sheetData>
    <row r="1" spans="1:5" ht="13.5" customHeight="1">
      <c r="A1" s="331"/>
      <c r="B1" s="331"/>
      <c r="C1" s="331"/>
      <c r="D1" s="331"/>
      <c r="E1" s="331"/>
    </row>
    <row r="2" spans="1:5" ht="13.5" customHeight="1">
      <c r="A2" s="331"/>
      <c r="B2" s="331"/>
      <c r="C2" s="331"/>
      <c r="D2" s="331"/>
      <c r="E2" s="331"/>
    </row>
    <row r="3" spans="1:5" ht="13.5" customHeight="1">
      <c r="A3" s="331"/>
      <c r="B3" s="331"/>
      <c r="C3" s="331"/>
      <c r="D3" s="331"/>
      <c r="E3" s="331"/>
    </row>
    <row r="4" spans="1:5" s="7" customFormat="1" ht="13.5" customHeight="1">
      <c r="A4" s="331"/>
      <c r="B4" s="331"/>
      <c r="C4" s="331"/>
      <c r="D4" s="331"/>
      <c r="E4" s="331"/>
    </row>
    <row r="5" spans="1:5" ht="13.5" customHeight="1">
      <c r="A5" s="331"/>
      <c r="B5" s="331"/>
      <c r="C5" s="331"/>
      <c r="D5" s="331"/>
      <c r="E5" s="331"/>
    </row>
    <row r="6" spans="1:5" ht="13.5" customHeight="1">
      <c r="A6" s="331"/>
      <c r="B6" s="331"/>
      <c r="C6" s="331"/>
      <c r="D6" s="331"/>
      <c r="E6" s="331"/>
    </row>
    <row r="7" spans="1:5" ht="13.5" customHeight="1">
      <c r="A7" s="331"/>
      <c r="B7" s="331"/>
      <c r="C7" s="331"/>
      <c r="D7" s="331"/>
      <c r="E7" s="331"/>
    </row>
    <row r="8" spans="1:5" ht="13.5" customHeight="1">
      <c r="A8" s="331"/>
      <c r="B8" s="331"/>
      <c r="C8" s="331"/>
      <c r="D8" s="331"/>
      <c r="E8" s="331"/>
    </row>
    <row r="9" spans="1:5" ht="13.5" customHeight="1">
      <c r="A9" s="331"/>
      <c r="B9" s="331"/>
      <c r="C9" s="331"/>
      <c r="D9" s="331"/>
      <c r="E9" s="331"/>
    </row>
    <row r="10" spans="1:5" ht="13.5" customHeight="1">
      <c r="A10" s="331"/>
      <c r="B10" s="331"/>
      <c r="C10" s="331"/>
      <c r="D10" s="331"/>
      <c r="E10" s="331"/>
    </row>
    <row r="11" spans="1:5" ht="13.5" customHeight="1">
      <c r="A11" s="331"/>
      <c r="B11" s="331"/>
      <c r="C11" s="331"/>
      <c r="D11" s="331"/>
      <c r="E11" s="331"/>
    </row>
    <row r="12" spans="1:5" ht="13.5" customHeight="1">
      <c r="A12" s="331"/>
      <c r="B12" s="331"/>
      <c r="C12" s="331"/>
      <c r="D12" s="331"/>
      <c r="E12" s="331"/>
    </row>
    <row r="13" spans="1:5" ht="13.5" customHeight="1">
      <c r="A13" s="331"/>
      <c r="B13" s="331"/>
      <c r="C13" s="331"/>
      <c r="D13" s="331"/>
      <c r="E13" s="331"/>
    </row>
    <row r="14" spans="1:5" ht="13.5" customHeight="1">
      <c r="A14" s="331"/>
      <c r="B14" s="331"/>
      <c r="C14" s="331"/>
      <c r="D14" s="331"/>
      <c r="E14" s="331"/>
    </row>
    <row r="15" spans="1:5" ht="13.5" customHeight="1">
      <c r="A15" s="331"/>
      <c r="B15" s="331"/>
      <c r="C15" s="331"/>
      <c r="D15" s="331"/>
      <c r="E15" s="331"/>
    </row>
    <row r="16" spans="1:5" ht="13.5" customHeight="1">
      <c r="A16" s="331"/>
      <c r="B16" s="331"/>
      <c r="C16" s="331"/>
      <c r="D16" s="331"/>
      <c r="E16" s="331"/>
    </row>
    <row r="17" spans="1:5" ht="13.5" customHeight="1">
      <c r="A17" s="331"/>
      <c r="B17" s="331"/>
      <c r="C17" s="331"/>
      <c r="D17" s="331"/>
      <c r="E17" s="331"/>
    </row>
    <row r="18" spans="1:5" ht="13.5" customHeight="1">
      <c r="A18" s="331"/>
      <c r="B18" s="331"/>
      <c r="C18" s="331"/>
      <c r="D18" s="331"/>
      <c r="E18" s="331"/>
    </row>
    <row r="19" spans="1:5" ht="13.5" customHeight="1">
      <c r="A19" s="331"/>
      <c r="B19" s="331"/>
      <c r="C19" s="331"/>
      <c r="D19" s="331"/>
      <c r="E19" s="331"/>
    </row>
    <row r="20" spans="1:5" ht="13.5" customHeight="1">
      <c r="A20" s="331"/>
      <c r="B20" s="331"/>
      <c r="C20" s="331"/>
      <c r="D20" s="331"/>
      <c r="E20" s="331"/>
    </row>
    <row r="21" spans="1:5" ht="13.5" customHeight="1">
      <c r="A21" s="331"/>
      <c r="B21" s="331"/>
      <c r="C21" s="331"/>
      <c r="D21" s="331"/>
      <c r="E21" s="331"/>
    </row>
    <row r="22" spans="1:5" ht="13.5" customHeight="1">
      <c r="A22" s="331"/>
      <c r="B22" s="331"/>
      <c r="C22" s="331"/>
      <c r="D22" s="331"/>
      <c r="E22" s="331"/>
    </row>
    <row r="23" spans="1:5" ht="13.5" customHeight="1">
      <c r="A23" s="331"/>
      <c r="B23" s="331"/>
      <c r="C23" s="331"/>
      <c r="D23" s="331"/>
      <c r="E23" s="331"/>
    </row>
    <row r="24" spans="1:5" ht="13.5" customHeight="1">
      <c r="A24" s="331"/>
      <c r="B24" s="331"/>
      <c r="C24" s="331"/>
      <c r="D24" s="331"/>
      <c r="E24" s="331"/>
    </row>
    <row r="25" spans="1:5" ht="13.5" customHeight="1">
      <c r="A25" s="331"/>
      <c r="B25" s="331"/>
      <c r="C25" s="331"/>
      <c r="D25" s="331"/>
      <c r="E25" s="331"/>
    </row>
    <row r="26" spans="1:5" ht="13.5" customHeight="1">
      <c r="A26" s="331"/>
      <c r="B26" s="331"/>
      <c r="C26" s="331"/>
      <c r="D26" s="331"/>
      <c r="E26" s="331"/>
    </row>
    <row r="27" spans="1:5" ht="13.5" customHeight="1">
      <c r="A27" s="331"/>
      <c r="B27" s="331"/>
      <c r="C27" s="331"/>
      <c r="D27" s="331"/>
      <c r="E27" s="331"/>
    </row>
    <row r="28" spans="1:5" ht="13.5" customHeight="1">
      <c r="A28" s="331"/>
      <c r="B28" s="331"/>
      <c r="C28" s="331"/>
      <c r="D28" s="331"/>
      <c r="E28" s="331"/>
    </row>
    <row r="29" spans="1:5" ht="13.5" customHeight="1">
      <c r="A29" s="331"/>
      <c r="B29" s="331"/>
      <c r="C29" s="331"/>
      <c r="D29" s="331"/>
      <c r="E29" s="331"/>
    </row>
    <row r="30" spans="1:5" ht="13.5" customHeight="1">
      <c r="A30" s="331"/>
      <c r="B30" s="331"/>
      <c r="C30" s="331"/>
      <c r="D30" s="331"/>
      <c r="E30" s="331"/>
    </row>
    <row r="31" spans="1:5" ht="13.5" customHeight="1">
      <c r="A31" s="331"/>
      <c r="B31" s="331"/>
      <c r="C31" s="331"/>
      <c r="D31" s="331"/>
      <c r="E31" s="331"/>
    </row>
    <row r="32" spans="1:5" ht="13.5" customHeight="1">
      <c r="A32" s="331"/>
      <c r="B32" s="331"/>
      <c r="C32" s="331"/>
      <c r="D32" s="331"/>
      <c r="E32" s="331"/>
    </row>
    <row r="33" spans="1:5" ht="13.5" customHeight="1">
      <c r="A33" s="331"/>
      <c r="B33" s="331"/>
      <c r="C33" s="331"/>
      <c r="D33" s="331"/>
      <c r="E33" s="331"/>
    </row>
    <row r="34" spans="1:5" ht="13.5" customHeight="1">
      <c r="A34" s="331"/>
      <c r="B34" s="331"/>
      <c r="C34" s="331"/>
      <c r="D34" s="331"/>
      <c r="E34" s="331"/>
    </row>
    <row r="35" spans="1:5" ht="13.5" customHeight="1">
      <c r="A35" s="331"/>
      <c r="B35" s="331"/>
      <c r="C35" s="331"/>
      <c r="D35" s="331"/>
      <c r="E35" s="331"/>
    </row>
    <row r="36" spans="1:5" ht="13.5" customHeight="1">
      <c r="A36" s="331"/>
      <c r="B36" s="331"/>
      <c r="C36" s="331"/>
      <c r="D36" s="331"/>
      <c r="E36" s="331"/>
    </row>
    <row r="37" spans="1:5" ht="13.5" customHeight="1">
      <c r="A37" s="331"/>
      <c r="B37" s="331"/>
      <c r="C37" s="331"/>
      <c r="D37" s="331"/>
      <c r="E37" s="331"/>
    </row>
    <row r="38" spans="1:5" ht="13.5" customHeight="1">
      <c r="A38" s="331"/>
      <c r="B38" s="331"/>
      <c r="C38" s="331"/>
      <c r="D38" s="331"/>
      <c r="E38" s="331"/>
    </row>
    <row r="39" spans="1:5" ht="13.5" customHeight="1">
      <c r="A39" s="331"/>
      <c r="B39" s="331"/>
      <c r="C39" s="331"/>
      <c r="D39" s="331"/>
      <c r="E39" s="331"/>
    </row>
    <row r="40" spans="1:5" ht="13.5" customHeight="1">
      <c r="A40" s="331"/>
      <c r="B40" s="331"/>
      <c r="C40" s="331"/>
      <c r="D40" s="331"/>
      <c r="E40" s="331"/>
    </row>
    <row r="41" spans="1:5" ht="18.75" customHeight="1">
      <c r="A41" s="331"/>
      <c r="B41" s="331" t="s">
        <v>316</v>
      </c>
      <c r="C41" s="331"/>
      <c r="D41" s="331"/>
      <c r="E41" s="331"/>
    </row>
    <row r="42" spans="1:5" ht="9" customHeight="1">
      <c r="A42" s="330"/>
      <c r="B42" s="373"/>
      <c r="C42" s="374"/>
      <c r="D42" s="375"/>
      <c r="E42" s="330"/>
    </row>
    <row r="43" spans="1:5" ht="13.5" customHeight="1">
      <c r="A43" s="330"/>
      <c r="B43" s="373"/>
      <c r="C43" s="370"/>
      <c r="D43" s="376" t="s">
        <v>313</v>
      </c>
      <c r="E43" s="330"/>
    </row>
    <row r="44" spans="1:5" ht="13.5" customHeight="1">
      <c r="A44" s="330"/>
      <c r="B44" s="373"/>
      <c r="C44" s="381"/>
      <c r="D44" s="596" t="s">
        <v>421</v>
      </c>
      <c r="E44" s="330"/>
    </row>
    <row r="45" spans="1:5" ht="13.5" customHeight="1">
      <c r="A45" s="330"/>
      <c r="B45" s="373"/>
      <c r="C45" s="377"/>
      <c r="D45" s="375"/>
      <c r="E45" s="330"/>
    </row>
    <row r="46" spans="1:5" ht="13.5" customHeight="1">
      <c r="A46" s="330"/>
      <c r="B46" s="373"/>
      <c r="C46" s="371"/>
      <c r="D46" s="376" t="s">
        <v>314</v>
      </c>
      <c r="E46" s="330"/>
    </row>
    <row r="47" spans="1:5" ht="13.5" customHeight="1">
      <c r="A47" s="330"/>
      <c r="B47" s="373"/>
      <c r="C47" s="374"/>
      <c r="D47" s="1032" t="s">
        <v>421</v>
      </c>
      <c r="E47" s="330"/>
    </row>
    <row r="48" spans="1:5" ht="13.5" customHeight="1">
      <c r="A48" s="330"/>
      <c r="B48" s="373"/>
      <c r="C48" s="374"/>
      <c r="D48" s="375"/>
      <c r="E48" s="330"/>
    </row>
    <row r="49" spans="1:5" ht="13.5" customHeight="1">
      <c r="A49" s="330"/>
      <c r="B49" s="373"/>
      <c r="C49" s="372"/>
      <c r="D49" s="376" t="s">
        <v>315</v>
      </c>
      <c r="E49" s="330"/>
    </row>
    <row r="50" spans="1:5" ht="13.5" customHeight="1">
      <c r="A50" s="330"/>
      <c r="B50" s="373"/>
      <c r="C50" s="374"/>
      <c r="D50" s="596" t="s">
        <v>490</v>
      </c>
      <c r="E50" s="330"/>
    </row>
    <row r="51" spans="1:5" ht="25.5" customHeight="1">
      <c r="A51" s="330"/>
      <c r="B51" s="378"/>
      <c r="C51" s="379"/>
      <c r="D51" s="380"/>
      <c r="E51" s="330"/>
    </row>
    <row r="52" spans="1:5">
      <c r="A52" s="330"/>
      <c r="B52" s="331"/>
      <c r="C52" s="333"/>
      <c r="D52" s="332"/>
      <c r="E52" s="330"/>
    </row>
    <row r="53" spans="1:5" s="92" customFormat="1">
      <c r="A53" s="330"/>
      <c r="B53" s="331"/>
      <c r="C53" s="333"/>
      <c r="D53" s="332"/>
      <c r="E53" s="330"/>
    </row>
    <row r="54" spans="1:5" ht="94.5" customHeight="1">
      <c r="A54" s="330"/>
      <c r="B54" s="331"/>
      <c r="C54" s="333"/>
      <c r="D54" s="332"/>
      <c r="E54" s="330"/>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6"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c r="A1" s="24"/>
      <c r="B1" s="1397" t="s">
        <v>304</v>
      </c>
      <c r="C1" s="1398"/>
      <c r="D1" s="1398"/>
      <c r="E1" s="1398"/>
      <c r="F1" s="25"/>
      <c r="G1" s="25"/>
      <c r="H1" s="25"/>
      <c r="I1" s="25"/>
      <c r="J1" s="25"/>
      <c r="K1" s="25"/>
      <c r="L1" s="25"/>
      <c r="M1" s="324"/>
      <c r="N1" s="324"/>
      <c r="O1" s="26"/>
    </row>
    <row r="2" spans="1:15" ht="8.25" customHeight="1">
      <c r="A2" s="24"/>
      <c r="B2" s="329"/>
      <c r="C2" s="325"/>
      <c r="D2" s="325"/>
      <c r="E2" s="325"/>
      <c r="F2" s="325"/>
      <c r="G2" s="325"/>
      <c r="H2" s="326"/>
      <c r="I2" s="326"/>
      <c r="J2" s="326"/>
      <c r="K2" s="326"/>
      <c r="L2" s="326"/>
      <c r="M2" s="326"/>
      <c r="N2" s="327"/>
      <c r="O2" s="28"/>
    </row>
    <row r="3" spans="1:15" s="32" customFormat="1" ht="11.25" customHeight="1">
      <c r="A3" s="29"/>
      <c r="B3" s="30"/>
      <c r="C3" s="1399" t="s">
        <v>54</v>
      </c>
      <c r="D3" s="1399"/>
      <c r="E3" s="1399"/>
      <c r="F3" s="1399"/>
      <c r="G3" s="1399"/>
      <c r="H3" s="1399"/>
      <c r="I3" s="1399"/>
      <c r="J3" s="1399"/>
      <c r="K3" s="1399"/>
      <c r="L3" s="1399"/>
      <c r="M3" s="1399"/>
      <c r="N3" s="328"/>
      <c r="O3" s="31"/>
    </row>
    <row r="4" spans="1:15" s="32" customFormat="1" ht="11.25">
      <c r="A4" s="29"/>
      <c r="B4" s="30"/>
      <c r="C4" s="1399"/>
      <c r="D4" s="1399"/>
      <c r="E4" s="1399"/>
      <c r="F4" s="1399"/>
      <c r="G4" s="1399"/>
      <c r="H4" s="1399"/>
      <c r="I4" s="1399"/>
      <c r="J4" s="1399"/>
      <c r="K4" s="1399"/>
      <c r="L4" s="1399"/>
      <c r="M4" s="1399"/>
      <c r="N4" s="328"/>
      <c r="O4" s="31"/>
    </row>
    <row r="5" spans="1:15" s="32" customFormat="1" ht="3" customHeight="1">
      <c r="A5" s="29"/>
      <c r="B5" s="30"/>
      <c r="C5" s="33"/>
      <c r="D5" s="33"/>
      <c r="E5" s="33"/>
      <c r="F5" s="33"/>
      <c r="G5" s="33"/>
      <c r="H5" s="33"/>
      <c r="I5" s="33"/>
      <c r="J5" s="30"/>
      <c r="K5" s="30"/>
      <c r="L5" s="30"/>
      <c r="M5" s="34"/>
      <c r="N5" s="328"/>
      <c r="O5" s="31"/>
    </row>
    <row r="6" spans="1:15" s="32" customFormat="1" ht="18" customHeight="1">
      <c r="A6" s="29"/>
      <c r="B6" s="30"/>
      <c r="C6" s="35"/>
      <c r="D6" s="1400" t="s">
        <v>428</v>
      </c>
      <c r="E6" s="1400"/>
      <c r="F6" s="1400"/>
      <c r="G6" s="1400"/>
      <c r="H6" s="1400"/>
      <c r="I6" s="1400"/>
      <c r="J6" s="1400"/>
      <c r="K6" s="1400"/>
      <c r="L6" s="1400"/>
      <c r="M6" s="1400"/>
      <c r="N6" s="328"/>
      <c r="O6" s="31"/>
    </row>
    <row r="7" spans="1:15" s="32" customFormat="1" ht="3" customHeight="1">
      <c r="A7" s="29"/>
      <c r="B7" s="30"/>
      <c r="C7" s="33"/>
      <c r="D7" s="33"/>
      <c r="E7" s="33"/>
      <c r="F7" s="33"/>
      <c r="G7" s="33"/>
      <c r="H7" s="33"/>
      <c r="I7" s="33"/>
      <c r="J7" s="30"/>
      <c r="K7" s="30"/>
      <c r="L7" s="30"/>
      <c r="M7" s="34"/>
      <c r="N7" s="328"/>
      <c r="O7" s="31"/>
    </row>
    <row r="8" spans="1:15" s="32" customFormat="1" ht="92.25" customHeight="1">
      <c r="A8" s="29"/>
      <c r="B8" s="30"/>
      <c r="C8" s="33"/>
      <c r="D8" s="1402" t="s">
        <v>429</v>
      </c>
      <c r="E8" s="1400"/>
      <c r="F8" s="1400"/>
      <c r="G8" s="1400"/>
      <c r="H8" s="1400"/>
      <c r="I8" s="1400"/>
      <c r="J8" s="1400"/>
      <c r="K8" s="1400"/>
      <c r="L8" s="1400"/>
      <c r="M8" s="1400"/>
      <c r="N8" s="328"/>
      <c r="O8" s="31"/>
    </row>
    <row r="9" spans="1:15" s="32" customFormat="1" ht="3" customHeight="1">
      <c r="A9" s="29"/>
      <c r="B9" s="30"/>
      <c r="C9" s="33"/>
      <c r="D9" s="33"/>
      <c r="E9" s="33"/>
      <c r="F9" s="33"/>
      <c r="G9" s="33"/>
      <c r="H9" s="33"/>
      <c r="I9" s="33"/>
      <c r="J9" s="30"/>
      <c r="K9" s="30"/>
      <c r="L9" s="30"/>
      <c r="M9" s="34"/>
      <c r="N9" s="328"/>
      <c r="O9" s="31"/>
    </row>
    <row r="10" spans="1:15" s="32" customFormat="1" ht="67.5" customHeight="1">
      <c r="A10" s="29"/>
      <c r="B10" s="30"/>
      <c r="C10" s="33"/>
      <c r="D10" s="1401" t="s">
        <v>430</v>
      </c>
      <c r="E10" s="1401"/>
      <c r="F10" s="1401"/>
      <c r="G10" s="1401"/>
      <c r="H10" s="1401"/>
      <c r="I10" s="1401"/>
      <c r="J10" s="1401"/>
      <c r="K10" s="1401"/>
      <c r="L10" s="1401"/>
      <c r="M10" s="1401"/>
      <c r="N10" s="328"/>
      <c r="O10" s="31"/>
    </row>
    <row r="11" spans="1:15" s="32" customFormat="1" ht="3" customHeight="1">
      <c r="A11" s="29"/>
      <c r="B11" s="30"/>
      <c r="C11" s="33"/>
      <c r="D11" s="210"/>
      <c r="E11" s="210"/>
      <c r="F11" s="210"/>
      <c r="G11" s="210"/>
      <c r="H11" s="210"/>
      <c r="I11" s="210"/>
      <c r="J11" s="210"/>
      <c r="K11" s="210"/>
      <c r="L11" s="210"/>
      <c r="M11" s="210"/>
      <c r="N11" s="328"/>
      <c r="O11" s="31"/>
    </row>
    <row r="12" spans="1:15" s="32" customFormat="1" ht="53.25" customHeight="1">
      <c r="A12" s="29"/>
      <c r="B12" s="30"/>
      <c r="C12" s="33"/>
      <c r="D12" s="1400" t="s">
        <v>431</v>
      </c>
      <c r="E12" s="1400"/>
      <c r="F12" s="1400"/>
      <c r="G12" s="1400"/>
      <c r="H12" s="1400"/>
      <c r="I12" s="1400"/>
      <c r="J12" s="1400"/>
      <c r="K12" s="1400"/>
      <c r="L12" s="1400"/>
      <c r="M12" s="1400"/>
      <c r="N12" s="328"/>
      <c r="O12" s="31"/>
    </row>
    <row r="13" spans="1:15" s="32" customFormat="1" ht="3" customHeight="1">
      <c r="A13" s="29"/>
      <c r="B13" s="30"/>
      <c r="C13" s="33"/>
      <c r="D13" s="210"/>
      <c r="E13" s="210"/>
      <c r="F13" s="210"/>
      <c r="G13" s="210"/>
      <c r="H13" s="210"/>
      <c r="I13" s="210"/>
      <c r="J13" s="210"/>
      <c r="K13" s="210"/>
      <c r="L13" s="210"/>
      <c r="M13" s="210"/>
      <c r="N13" s="328"/>
      <c r="O13" s="31"/>
    </row>
    <row r="14" spans="1:15" s="32" customFormat="1" ht="23.25" customHeight="1">
      <c r="A14" s="29"/>
      <c r="B14" s="30"/>
      <c r="C14" s="33"/>
      <c r="D14" s="1400" t="s">
        <v>432</v>
      </c>
      <c r="E14" s="1400"/>
      <c r="F14" s="1400"/>
      <c r="G14" s="1400"/>
      <c r="H14" s="1400"/>
      <c r="I14" s="1400"/>
      <c r="J14" s="1400"/>
      <c r="K14" s="1400"/>
      <c r="L14" s="1400"/>
      <c r="M14" s="1400"/>
      <c r="N14" s="328"/>
      <c r="O14" s="31"/>
    </row>
    <row r="15" spans="1:15" s="32" customFormat="1" ht="3" customHeight="1">
      <c r="A15" s="29"/>
      <c r="B15" s="30"/>
      <c r="C15" s="33"/>
      <c r="D15" s="210"/>
      <c r="E15" s="210"/>
      <c r="F15" s="210"/>
      <c r="G15" s="210"/>
      <c r="H15" s="210"/>
      <c r="I15" s="210"/>
      <c r="J15" s="210"/>
      <c r="K15" s="210"/>
      <c r="L15" s="210"/>
      <c r="M15" s="210"/>
      <c r="N15" s="328"/>
      <c r="O15" s="31"/>
    </row>
    <row r="16" spans="1:15" s="32" customFormat="1" ht="23.25" customHeight="1">
      <c r="A16" s="29"/>
      <c r="B16" s="30"/>
      <c r="C16" s="33"/>
      <c r="D16" s="1400" t="s">
        <v>433</v>
      </c>
      <c r="E16" s="1400"/>
      <c r="F16" s="1400"/>
      <c r="G16" s="1400"/>
      <c r="H16" s="1400"/>
      <c r="I16" s="1400"/>
      <c r="J16" s="1400"/>
      <c r="K16" s="1400"/>
      <c r="L16" s="1400"/>
      <c r="M16" s="1400"/>
      <c r="N16" s="328"/>
      <c r="O16" s="31"/>
    </row>
    <row r="17" spans="1:19" s="32" customFormat="1" ht="3" customHeight="1">
      <c r="A17" s="29"/>
      <c r="B17" s="30"/>
      <c r="C17" s="33"/>
      <c r="D17" s="210"/>
      <c r="E17" s="210"/>
      <c r="F17" s="210"/>
      <c r="G17" s="210"/>
      <c r="H17" s="210"/>
      <c r="I17" s="210"/>
      <c r="J17" s="210"/>
      <c r="K17" s="210"/>
      <c r="L17" s="210"/>
      <c r="M17" s="210"/>
      <c r="N17" s="328"/>
      <c r="O17" s="31"/>
    </row>
    <row r="18" spans="1:19" s="32" customFormat="1" ht="23.25" customHeight="1">
      <c r="A18" s="29"/>
      <c r="B18" s="30"/>
      <c r="C18" s="33"/>
      <c r="D18" s="1402" t="s">
        <v>434</v>
      </c>
      <c r="E18" s="1400"/>
      <c r="F18" s="1400"/>
      <c r="G18" s="1400"/>
      <c r="H18" s="1400"/>
      <c r="I18" s="1400"/>
      <c r="J18" s="1400"/>
      <c r="K18" s="1400"/>
      <c r="L18" s="1400"/>
      <c r="M18" s="1400"/>
      <c r="N18" s="328"/>
      <c r="O18" s="31"/>
    </row>
    <row r="19" spans="1:19" s="32" customFormat="1" ht="3" customHeight="1">
      <c r="A19" s="29"/>
      <c r="B19" s="30"/>
      <c r="C19" s="33"/>
      <c r="D19" s="210"/>
      <c r="E19" s="210"/>
      <c r="F19" s="210"/>
      <c r="G19" s="210"/>
      <c r="H19" s="210"/>
      <c r="I19" s="210"/>
      <c r="J19" s="210"/>
      <c r="K19" s="210"/>
      <c r="L19" s="210"/>
      <c r="M19" s="210"/>
      <c r="N19" s="328"/>
      <c r="O19" s="31"/>
    </row>
    <row r="20" spans="1:19" s="32" customFormat="1" ht="14.25" customHeight="1">
      <c r="A20" s="29"/>
      <c r="B20" s="30"/>
      <c r="C20" s="33"/>
      <c r="D20" s="1400" t="s">
        <v>435</v>
      </c>
      <c r="E20" s="1400"/>
      <c r="F20" s="1400"/>
      <c r="G20" s="1400"/>
      <c r="H20" s="1400"/>
      <c r="I20" s="1400"/>
      <c r="J20" s="1400"/>
      <c r="K20" s="1400"/>
      <c r="L20" s="1400"/>
      <c r="M20" s="1400"/>
      <c r="N20" s="328"/>
      <c r="O20" s="31"/>
    </row>
    <row r="21" spans="1:19" s="32" customFormat="1" ht="3" customHeight="1">
      <c r="A21" s="29"/>
      <c r="B21" s="30"/>
      <c r="C21" s="33"/>
      <c r="D21" s="210"/>
      <c r="E21" s="210"/>
      <c r="F21" s="210"/>
      <c r="G21" s="210"/>
      <c r="H21" s="210"/>
      <c r="I21" s="210"/>
      <c r="J21" s="210"/>
      <c r="K21" s="210"/>
      <c r="L21" s="210"/>
      <c r="M21" s="210"/>
      <c r="N21" s="328"/>
      <c r="O21" s="31"/>
    </row>
    <row r="22" spans="1:19" s="32" customFormat="1" ht="32.25" customHeight="1">
      <c r="A22" s="29"/>
      <c r="B22" s="30"/>
      <c r="C22" s="33"/>
      <c r="D22" s="1400" t="s">
        <v>436</v>
      </c>
      <c r="E22" s="1400"/>
      <c r="F22" s="1400"/>
      <c r="G22" s="1400"/>
      <c r="H22" s="1400"/>
      <c r="I22" s="1400"/>
      <c r="J22" s="1400"/>
      <c r="K22" s="1400"/>
      <c r="L22" s="1400"/>
      <c r="M22" s="1400"/>
      <c r="N22" s="328"/>
      <c r="O22" s="31"/>
    </row>
    <row r="23" spans="1:19" s="32" customFormat="1" ht="3" customHeight="1">
      <c r="A23" s="29"/>
      <c r="B23" s="30"/>
      <c r="C23" s="33"/>
      <c r="D23" s="210"/>
      <c r="E23" s="210"/>
      <c r="F23" s="210"/>
      <c r="G23" s="210"/>
      <c r="H23" s="210"/>
      <c r="I23" s="210"/>
      <c r="J23" s="210"/>
      <c r="K23" s="210"/>
      <c r="L23" s="210"/>
      <c r="M23" s="210"/>
      <c r="N23" s="328"/>
      <c r="O23" s="31"/>
    </row>
    <row r="24" spans="1:19" s="32" customFormat="1" ht="81.75" customHeight="1">
      <c r="A24" s="29"/>
      <c r="B24" s="30"/>
      <c r="C24" s="33"/>
      <c r="D24" s="1400" t="s">
        <v>289</v>
      </c>
      <c r="E24" s="1400"/>
      <c r="F24" s="1400"/>
      <c r="G24" s="1400"/>
      <c r="H24" s="1400"/>
      <c r="I24" s="1400"/>
      <c r="J24" s="1400"/>
      <c r="K24" s="1400"/>
      <c r="L24" s="1400"/>
      <c r="M24" s="1400"/>
      <c r="N24" s="328"/>
      <c r="O24" s="31"/>
    </row>
    <row r="25" spans="1:19" s="32" customFormat="1" ht="3" customHeight="1">
      <c r="A25" s="29"/>
      <c r="B25" s="30"/>
      <c r="C25" s="33"/>
      <c r="D25" s="210"/>
      <c r="E25" s="210"/>
      <c r="F25" s="210"/>
      <c r="G25" s="210"/>
      <c r="H25" s="210"/>
      <c r="I25" s="210"/>
      <c r="J25" s="210"/>
      <c r="K25" s="210"/>
      <c r="L25" s="210"/>
      <c r="M25" s="210"/>
      <c r="N25" s="328"/>
      <c r="O25" s="31"/>
    </row>
    <row r="26" spans="1:19" s="32" customFormat="1" ht="105.75" customHeight="1">
      <c r="A26" s="29"/>
      <c r="B26" s="30"/>
      <c r="C26" s="33"/>
      <c r="D26" s="1405" t="s">
        <v>401</v>
      </c>
      <c r="E26" s="1405"/>
      <c r="F26" s="1405"/>
      <c r="G26" s="1405"/>
      <c r="H26" s="1405"/>
      <c r="I26" s="1405"/>
      <c r="J26" s="1405"/>
      <c r="K26" s="1405"/>
      <c r="L26" s="1405"/>
      <c r="M26" s="1405"/>
      <c r="N26" s="328"/>
      <c r="O26" s="31"/>
    </row>
    <row r="27" spans="1:19" s="32" customFormat="1" ht="3" customHeight="1">
      <c r="A27" s="29"/>
      <c r="B27" s="30"/>
      <c r="C27" s="33"/>
      <c r="D27" s="44"/>
      <c r="E27" s="44"/>
      <c r="F27" s="44"/>
      <c r="G27" s="44"/>
      <c r="H27" s="44"/>
      <c r="I27" s="44"/>
      <c r="J27" s="45"/>
      <c r="K27" s="45"/>
      <c r="L27" s="45"/>
      <c r="M27" s="46"/>
      <c r="N27" s="328"/>
      <c r="O27" s="31"/>
    </row>
    <row r="28" spans="1:19" s="32" customFormat="1" ht="57" customHeight="1">
      <c r="A28" s="29"/>
      <c r="B28" s="30"/>
      <c r="C28" s="35"/>
      <c r="D28" s="1400" t="s">
        <v>53</v>
      </c>
      <c r="E28" s="1408"/>
      <c r="F28" s="1408"/>
      <c r="G28" s="1408"/>
      <c r="H28" s="1408"/>
      <c r="I28" s="1408"/>
      <c r="J28" s="1408"/>
      <c r="K28" s="1408"/>
      <c r="L28" s="1408"/>
      <c r="M28" s="1408"/>
      <c r="N28" s="328"/>
      <c r="O28" s="31"/>
      <c r="S28" s="32" t="s">
        <v>34</v>
      </c>
    </row>
    <row r="29" spans="1:19" s="32" customFormat="1" ht="3" customHeight="1">
      <c r="A29" s="29"/>
      <c r="B29" s="30"/>
      <c r="C29" s="35"/>
      <c r="D29" s="211"/>
      <c r="E29" s="211"/>
      <c r="F29" s="211"/>
      <c r="G29" s="211"/>
      <c r="H29" s="211"/>
      <c r="I29" s="211"/>
      <c r="J29" s="211"/>
      <c r="K29" s="211"/>
      <c r="L29" s="211"/>
      <c r="M29" s="211"/>
      <c r="N29" s="328"/>
      <c r="O29" s="31"/>
    </row>
    <row r="30" spans="1:19" s="32" customFormat="1" ht="34.5" customHeight="1">
      <c r="A30" s="29"/>
      <c r="B30" s="30"/>
      <c r="C30" s="35"/>
      <c r="D30" s="1400" t="s">
        <v>52</v>
      </c>
      <c r="E30" s="1408"/>
      <c r="F30" s="1408"/>
      <c r="G30" s="1408"/>
      <c r="H30" s="1408"/>
      <c r="I30" s="1408"/>
      <c r="J30" s="1408"/>
      <c r="K30" s="1408"/>
      <c r="L30" s="1408"/>
      <c r="M30" s="1408"/>
      <c r="N30" s="328"/>
      <c r="O30" s="31"/>
    </row>
    <row r="31" spans="1:19" s="32" customFormat="1" ht="30.75" customHeight="1">
      <c r="A31" s="29"/>
      <c r="B31" s="30"/>
      <c r="C31" s="37"/>
      <c r="D31" s="72"/>
      <c r="E31" s="72"/>
      <c r="F31" s="72"/>
      <c r="G31" s="72"/>
      <c r="H31" s="72"/>
      <c r="I31" s="72"/>
      <c r="J31" s="72"/>
      <c r="K31" s="72"/>
      <c r="L31" s="72"/>
      <c r="M31" s="72"/>
      <c r="N31" s="328"/>
      <c r="O31" s="31"/>
    </row>
    <row r="32" spans="1:19" s="32" customFormat="1" ht="13.5" customHeight="1">
      <c r="A32" s="29"/>
      <c r="B32" s="30"/>
      <c r="C32" s="37"/>
      <c r="D32" s="316"/>
      <c r="E32" s="316"/>
      <c r="F32" s="316"/>
      <c r="G32" s="317"/>
      <c r="H32" s="318" t="s">
        <v>17</v>
      </c>
      <c r="I32" s="315"/>
      <c r="J32" s="40"/>
      <c r="K32" s="317"/>
      <c r="L32" s="318" t="s">
        <v>24</v>
      </c>
      <c r="M32" s="315"/>
      <c r="N32" s="328"/>
      <c r="O32" s="31"/>
    </row>
    <row r="33" spans="1:16" s="32" customFormat="1" ht="6" customHeight="1">
      <c r="A33" s="29"/>
      <c r="B33" s="30"/>
      <c r="C33" s="37"/>
      <c r="D33" s="319"/>
      <c r="E33" s="38"/>
      <c r="F33" s="38"/>
      <c r="G33" s="40"/>
      <c r="H33" s="39"/>
      <c r="I33" s="40"/>
      <c r="J33" s="40"/>
      <c r="K33" s="321"/>
      <c r="L33" s="322"/>
      <c r="M33" s="40"/>
      <c r="N33" s="328"/>
      <c r="O33" s="31"/>
    </row>
    <row r="34" spans="1:16" s="32" customFormat="1" ht="11.25">
      <c r="A34" s="29"/>
      <c r="B34" s="30"/>
      <c r="C34" s="36"/>
      <c r="D34" s="320" t="s">
        <v>44</v>
      </c>
      <c r="E34" s="38" t="s">
        <v>36</v>
      </c>
      <c r="F34" s="38"/>
      <c r="G34" s="38"/>
      <c r="H34" s="39"/>
      <c r="I34" s="38"/>
      <c r="J34" s="40"/>
      <c r="K34" s="323"/>
      <c r="L34" s="40"/>
      <c r="M34" s="40"/>
      <c r="N34" s="328"/>
      <c r="O34" s="31"/>
    </row>
    <row r="35" spans="1:16" s="32" customFormat="1" ht="11.25" customHeight="1">
      <c r="A35" s="29"/>
      <c r="B35" s="30"/>
      <c r="C35" s="37"/>
      <c r="D35" s="320" t="s">
        <v>3</v>
      </c>
      <c r="E35" s="38" t="s">
        <v>37</v>
      </c>
      <c r="F35" s="38"/>
      <c r="G35" s="40"/>
      <c r="H35" s="39"/>
      <c r="I35" s="40"/>
      <c r="J35" s="40"/>
      <c r="K35" s="323"/>
      <c r="L35" s="1034">
        <f>+capa!D57</f>
        <v>42766</v>
      </c>
      <c r="M35" s="1136"/>
      <c r="N35" s="328"/>
      <c r="O35" s="31"/>
    </row>
    <row r="36" spans="1:16" s="32" customFormat="1" ht="11.25">
      <c r="A36" s="29"/>
      <c r="B36" s="30"/>
      <c r="C36" s="37"/>
      <c r="D36" s="320" t="s">
        <v>40</v>
      </c>
      <c r="E36" s="38" t="s">
        <v>39</v>
      </c>
      <c r="F36" s="38"/>
      <c r="G36" s="40"/>
      <c r="H36" s="39"/>
      <c r="I36" s="40"/>
      <c r="J36" s="40"/>
      <c r="K36" s="977"/>
      <c r="L36" s="978"/>
      <c r="M36" s="978"/>
      <c r="N36" s="328"/>
      <c r="O36" s="31"/>
    </row>
    <row r="37" spans="1:16" s="32" customFormat="1" ht="12.75" customHeight="1">
      <c r="A37" s="29"/>
      <c r="B37" s="30"/>
      <c r="C37" s="36"/>
      <c r="D37" s="320" t="s">
        <v>41</v>
      </c>
      <c r="E37" s="38" t="s">
        <v>20</v>
      </c>
      <c r="F37" s="38"/>
      <c r="G37" s="38"/>
      <c r="H37" s="39"/>
      <c r="I37" s="38"/>
      <c r="J37" s="40"/>
      <c r="K37" s="1406"/>
      <c r="L37" s="1407"/>
      <c r="M37" s="1407"/>
      <c r="N37" s="328"/>
      <c r="O37" s="31"/>
    </row>
    <row r="38" spans="1:16" s="32" customFormat="1" ht="11.25">
      <c r="A38" s="29"/>
      <c r="B38" s="30"/>
      <c r="C38" s="36"/>
      <c r="D38" s="320" t="s">
        <v>15</v>
      </c>
      <c r="E38" s="38" t="s">
        <v>5</v>
      </c>
      <c r="F38" s="38"/>
      <c r="G38" s="38"/>
      <c r="H38" s="39"/>
      <c r="I38" s="38"/>
      <c r="J38" s="40"/>
      <c r="K38" s="1406"/>
      <c r="L38" s="1407"/>
      <c r="M38" s="1407"/>
      <c r="N38" s="328"/>
      <c r="O38" s="31"/>
    </row>
    <row r="39" spans="1:16" s="32" customFormat="1" ht="8.25" customHeight="1">
      <c r="A39" s="29"/>
      <c r="B39" s="30"/>
      <c r="C39" s="30"/>
      <c r="D39" s="30"/>
      <c r="E39" s="30"/>
      <c r="F39" s="30"/>
      <c r="G39" s="30"/>
      <c r="H39" s="30"/>
      <c r="I39" s="30"/>
      <c r="J39" s="30"/>
      <c r="K39" s="25"/>
      <c r="L39" s="30"/>
      <c r="M39" s="30"/>
      <c r="N39" s="328"/>
      <c r="O39" s="31"/>
    </row>
    <row r="40" spans="1:16" ht="13.5" customHeight="1">
      <c r="A40" s="24"/>
      <c r="B40" s="28"/>
      <c r="C40" s="26"/>
      <c r="D40" s="26"/>
      <c r="E40" s="20"/>
      <c r="F40" s="25"/>
      <c r="G40" s="25"/>
      <c r="H40" s="25"/>
      <c r="I40" s="25"/>
      <c r="J40" s="25"/>
      <c r="L40" s="1403">
        <v>42736</v>
      </c>
      <c r="M40" s="1404"/>
      <c r="N40" s="364">
        <v>3</v>
      </c>
      <c r="O40" s="169"/>
      <c r="P40" s="169"/>
    </row>
    <row r="48" spans="1:16">
      <c r="C48" s="801"/>
    </row>
    <row r="51" spans="13:14" ht="8.25" customHeight="1"/>
    <row r="53" spans="13:14" ht="9" customHeight="1">
      <c r="N53" s="32"/>
    </row>
    <row r="54" spans="13:14" ht="8.25" customHeight="1">
      <c r="M54" s="41"/>
      <c r="N54" s="41"/>
    </row>
    <row r="55" spans="13:14" ht="9.75" customHeight="1"/>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6"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1"/>
  <sheetViews>
    <sheetView showRuler="0" workbookViewId="0"/>
  </sheetViews>
  <sheetFormatPr defaultRowHeight="12.75"/>
  <cols>
    <col min="1" max="1" width="1" style="1229" customWidth="1"/>
    <col min="2" max="2" width="2.5703125" style="1229" customWidth="1"/>
    <col min="3" max="3" width="1" style="1229" customWidth="1"/>
    <col min="4" max="4" width="21.85546875" style="1229" customWidth="1"/>
    <col min="5" max="5" width="9.28515625" style="1229" customWidth="1"/>
    <col min="6" max="6" width="5.42578125" style="1229" customWidth="1"/>
    <col min="7" max="7" width="9.28515625" style="1229" customWidth="1"/>
    <col min="8" max="8" width="5.42578125" style="1229" customWidth="1"/>
    <col min="9" max="9" width="9.28515625" style="1229" customWidth="1"/>
    <col min="10" max="10" width="5.42578125" style="1229" customWidth="1"/>
    <col min="11" max="11" width="9.28515625" style="1229" customWidth="1"/>
    <col min="12" max="12" width="5.42578125" style="1229" customWidth="1"/>
    <col min="13" max="13" width="9.28515625" style="1229" customWidth="1"/>
    <col min="14" max="14" width="5.42578125" style="1229" customWidth="1"/>
    <col min="15" max="15" width="2.5703125" style="1229" customWidth="1"/>
    <col min="16" max="16" width="1" style="1229" customWidth="1"/>
    <col min="17" max="16384" width="9.140625" style="1229"/>
  </cols>
  <sheetData>
    <row r="1" spans="1:16" ht="13.5" customHeight="1">
      <c r="A1" s="1224"/>
      <c r="B1" s="1225"/>
      <c r="C1" s="1225"/>
      <c r="D1" s="1226"/>
      <c r="E1" s="1225"/>
      <c r="F1" s="1225"/>
      <c r="G1" s="1225"/>
      <c r="H1" s="1225"/>
      <c r="I1" s="1412" t="s">
        <v>383</v>
      </c>
      <c r="J1" s="1412"/>
      <c r="K1" s="1412"/>
      <c r="L1" s="1412"/>
      <c r="M1" s="1412"/>
      <c r="N1" s="1412"/>
      <c r="O1" s="1227"/>
      <c r="P1" s="1228"/>
    </row>
    <row r="2" spans="1:16" ht="6" customHeight="1">
      <c r="A2" s="1228"/>
      <c r="B2" s="1230"/>
      <c r="C2" s="1231"/>
      <c r="D2" s="1231"/>
      <c r="E2" s="1231"/>
      <c r="F2" s="1231"/>
      <c r="G2" s="1231"/>
      <c r="H2" s="1231"/>
      <c r="I2" s="1231"/>
      <c r="J2" s="1231"/>
      <c r="K2" s="1231"/>
      <c r="L2" s="1231"/>
      <c r="M2" s="1231"/>
      <c r="N2" s="1231"/>
      <c r="O2" s="1224"/>
      <c r="P2" s="1228"/>
    </row>
    <row r="3" spans="1:16" ht="13.5" customHeight="1" thickBot="1">
      <c r="A3" s="1228"/>
      <c r="B3" s="1232"/>
      <c r="C3" s="1233"/>
      <c r="D3" s="1224"/>
      <c r="E3" s="1224"/>
      <c r="F3" s="1224"/>
      <c r="G3" s="1234"/>
      <c r="H3" s="1224"/>
      <c r="I3" s="1224"/>
      <c r="J3" s="1224"/>
      <c r="K3" s="1224"/>
      <c r="L3" s="1224"/>
      <c r="M3" s="1413" t="s">
        <v>73</v>
      </c>
      <c r="N3" s="1413"/>
      <c r="O3" s="1224"/>
      <c r="P3" s="1228"/>
    </row>
    <row r="4" spans="1:16" s="1240" customFormat="1" ht="13.5" customHeight="1" thickBot="1">
      <c r="A4" s="1235"/>
      <c r="B4" s="1236"/>
      <c r="C4" s="1237" t="s">
        <v>179</v>
      </c>
      <c r="D4" s="1238"/>
      <c r="E4" s="1238"/>
      <c r="F4" s="1238"/>
      <c r="G4" s="1238"/>
      <c r="H4" s="1238"/>
      <c r="I4" s="1238"/>
      <c r="J4" s="1238"/>
      <c r="K4" s="1238"/>
      <c r="L4" s="1238"/>
      <c r="M4" s="1238"/>
      <c r="N4" s="1239"/>
      <c r="O4" s="1224"/>
      <c r="P4" s="1235"/>
    </row>
    <row r="5" spans="1:16" ht="3.75" customHeight="1">
      <c r="A5" s="1228"/>
      <c r="B5" s="1241"/>
      <c r="C5" s="1414" t="s">
        <v>157</v>
      </c>
      <c r="D5" s="1415"/>
      <c r="E5" s="1242"/>
      <c r="F5" s="1242"/>
      <c r="G5" s="1242"/>
      <c r="H5" s="1242"/>
      <c r="I5" s="1242"/>
      <c r="J5" s="1242"/>
      <c r="K5" s="1233"/>
      <c r="L5" s="1242"/>
      <c r="M5" s="1242"/>
      <c r="N5" s="1242"/>
      <c r="O5" s="1224"/>
      <c r="P5" s="1228"/>
    </row>
    <row r="6" spans="1:16" ht="13.5" customHeight="1">
      <c r="A6" s="1228"/>
      <c r="B6" s="1241"/>
      <c r="C6" s="1415"/>
      <c r="D6" s="1415"/>
      <c r="E6" s="1243" t="s">
        <v>34</v>
      </c>
      <c r="F6" s="1244" t="s">
        <v>491</v>
      </c>
      <c r="G6" s="1243" t="s">
        <v>34</v>
      </c>
      <c r="H6" s="1244" t="s">
        <v>34</v>
      </c>
      <c r="I6" s="1245"/>
      <c r="J6" s="1244" t="s">
        <v>34</v>
      </c>
      <c r="K6" s="1246" t="s">
        <v>492</v>
      </c>
      <c r="L6" s="1247" t="s">
        <v>34</v>
      </c>
      <c r="M6" s="1247" t="s">
        <v>34</v>
      </c>
      <c r="N6" s="1248"/>
      <c r="O6" s="1224"/>
      <c r="P6" s="1228"/>
    </row>
    <row r="7" spans="1:16">
      <c r="A7" s="1228"/>
      <c r="B7" s="1241"/>
      <c r="C7" s="1249"/>
      <c r="D7" s="1249"/>
      <c r="E7" s="1416" t="s">
        <v>653</v>
      </c>
      <c r="F7" s="1416"/>
      <c r="G7" s="1416" t="s">
        <v>654</v>
      </c>
      <c r="H7" s="1416"/>
      <c r="I7" s="1416" t="s">
        <v>655</v>
      </c>
      <c r="J7" s="1416"/>
      <c r="K7" s="1416" t="s">
        <v>656</v>
      </c>
      <c r="L7" s="1416"/>
      <c r="M7" s="1416" t="s">
        <v>653</v>
      </c>
      <c r="N7" s="1416"/>
      <c r="O7" s="1224"/>
      <c r="P7" s="1228"/>
    </row>
    <row r="8" spans="1:16" s="1252" customFormat="1" ht="18" customHeight="1">
      <c r="A8" s="1250"/>
      <c r="B8" s="1251"/>
      <c r="C8" s="1409" t="s">
        <v>2</v>
      </c>
      <c r="D8" s="1409"/>
      <c r="E8" s="1410">
        <v>10331.700000000001</v>
      </c>
      <c r="F8" s="1410"/>
      <c r="G8" s="1410">
        <v>10319</v>
      </c>
      <c r="H8" s="1410"/>
      <c r="I8" s="1410">
        <v>10318.799999999999</v>
      </c>
      <c r="J8" s="1410"/>
      <c r="K8" s="1410">
        <v>10310.4</v>
      </c>
      <c r="L8" s="1410"/>
      <c r="M8" s="1411">
        <v>10302.200000000001</v>
      </c>
      <c r="N8" s="1411"/>
      <c r="O8" s="1224"/>
      <c r="P8" s="1250"/>
    </row>
    <row r="9" spans="1:16" ht="14.25" customHeight="1">
      <c r="A9" s="1228"/>
      <c r="B9" s="1232"/>
      <c r="C9" s="774" t="s">
        <v>72</v>
      </c>
      <c r="D9" s="1253"/>
      <c r="E9" s="1417">
        <v>4894.6000000000004</v>
      </c>
      <c r="F9" s="1417"/>
      <c r="G9" s="1417">
        <v>4885.8999999999996</v>
      </c>
      <c r="H9" s="1417"/>
      <c r="I9" s="1417">
        <v>4887.7</v>
      </c>
      <c r="J9" s="1417"/>
      <c r="K9" s="1417">
        <v>4882.1000000000004</v>
      </c>
      <c r="L9" s="1417"/>
      <c r="M9" s="1418">
        <v>4876.3999999999996</v>
      </c>
      <c r="N9" s="1418"/>
      <c r="O9" s="1254"/>
      <c r="P9" s="1228"/>
    </row>
    <row r="10" spans="1:16" ht="14.25" customHeight="1">
      <c r="A10" s="1228"/>
      <c r="B10" s="1232"/>
      <c r="C10" s="774" t="s">
        <v>71</v>
      </c>
      <c r="D10" s="1253"/>
      <c r="E10" s="1417">
        <v>5437.1</v>
      </c>
      <c r="F10" s="1417"/>
      <c r="G10" s="1417">
        <v>5433.1</v>
      </c>
      <c r="H10" s="1417"/>
      <c r="I10" s="1417">
        <v>5431.1</v>
      </c>
      <c r="J10" s="1417"/>
      <c r="K10" s="1417">
        <v>5428.3</v>
      </c>
      <c r="L10" s="1417"/>
      <c r="M10" s="1418">
        <v>5425.8</v>
      </c>
      <c r="N10" s="1418"/>
      <c r="O10" s="1254"/>
      <c r="P10" s="1228"/>
    </row>
    <row r="11" spans="1:16" ht="18.75" customHeight="1">
      <c r="A11" s="1228"/>
      <c r="B11" s="1232"/>
      <c r="C11" s="774" t="s">
        <v>178</v>
      </c>
      <c r="D11" s="1255"/>
      <c r="E11" s="1417">
        <v>1466.4</v>
      </c>
      <c r="F11" s="1417"/>
      <c r="G11" s="1417">
        <v>1458.8</v>
      </c>
      <c r="H11" s="1417"/>
      <c r="I11" s="1417">
        <v>1456.2</v>
      </c>
      <c r="J11" s="1417"/>
      <c r="K11" s="1417">
        <v>1450.2</v>
      </c>
      <c r="L11" s="1417"/>
      <c r="M11" s="1418">
        <v>1444.5</v>
      </c>
      <c r="N11" s="1418"/>
      <c r="O11" s="1254"/>
      <c r="P11" s="1228"/>
    </row>
    <row r="12" spans="1:16" ht="13.5" customHeight="1">
      <c r="A12" s="1228"/>
      <c r="B12" s="1232"/>
      <c r="C12" s="774" t="s">
        <v>158</v>
      </c>
      <c r="D12" s="1253"/>
      <c r="E12" s="1417">
        <v>1101.9000000000001</v>
      </c>
      <c r="F12" s="1417"/>
      <c r="G12" s="1417">
        <v>1100.4000000000001</v>
      </c>
      <c r="H12" s="1417"/>
      <c r="I12" s="1417">
        <v>1101.5999999999999</v>
      </c>
      <c r="J12" s="1417"/>
      <c r="K12" s="1417">
        <v>1099.7</v>
      </c>
      <c r="L12" s="1417"/>
      <c r="M12" s="1418">
        <v>1097.0999999999999</v>
      </c>
      <c r="N12" s="1418"/>
      <c r="O12" s="1254"/>
      <c r="P12" s="1228"/>
    </row>
    <row r="13" spans="1:16" ht="13.5" customHeight="1">
      <c r="A13" s="1228"/>
      <c r="B13" s="1232"/>
      <c r="C13" s="774" t="s">
        <v>159</v>
      </c>
      <c r="D13" s="1253"/>
      <c r="E13" s="1417">
        <v>2775.3</v>
      </c>
      <c r="F13" s="1417"/>
      <c r="G13" s="1417">
        <v>2758.9</v>
      </c>
      <c r="H13" s="1417"/>
      <c r="I13" s="1417">
        <v>2752.7</v>
      </c>
      <c r="J13" s="1417"/>
      <c r="K13" s="1417">
        <v>2738.8</v>
      </c>
      <c r="L13" s="1417"/>
      <c r="M13" s="1418">
        <v>2723.6</v>
      </c>
      <c r="N13" s="1418"/>
      <c r="O13" s="1254"/>
      <c r="P13" s="1228"/>
    </row>
    <row r="14" spans="1:16" ht="13.5" customHeight="1">
      <c r="A14" s="1228"/>
      <c r="B14" s="1232"/>
      <c r="C14" s="774" t="s">
        <v>160</v>
      </c>
      <c r="D14" s="1253"/>
      <c r="E14" s="1417">
        <v>4988.1000000000004</v>
      </c>
      <c r="F14" s="1417"/>
      <c r="G14" s="1417">
        <v>5000.8999999999996</v>
      </c>
      <c r="H14" s="1417"/>
      <c r="I14" s="1417">
        <v>5008.3</v>
      </c>
      <c r="J14" s="1417"/>
      <c r="K14" s="1417">
        <v>5021.7</v>
      </c>
      <c r="L14" s="1417"/>
      <c r="M14" s="1418">
        <v>5037</v>
      </c>
      <c r="N14" s="1418"/>
      <c r="O14" s="1254"/>
      <c r="P14" s="1228"/>
    </row>
    <row r="15" spans="1:16" s="1252" customFormat="1" ht="18" customHeight="1">
      <c r="A15" s="1250"/>
      <c r="B15" s="1251"/>
      <c r="C15" s="1409" t="s">
        <v>177</v>
      </c>
      <c r="D15" s="1409"/>
      <c r="E15" s="1410">
        <v>5194.1000000000004</v>
      </c>
      <c r="F15" s="1410"/>
      <c r="G15" s="1410">
        <v>5195.3999999999996</v>
      </c>
      <c r="H15" s="1410"/>
      <c r="I15" s="1410">
        <v>5153.3999999999996</v>
      </c>
      <c r="J15" s="1410"/>
      <c r="K15" s="1410">
        <v>5161.8999999999996</v>
      </c>
      <c r="L15" s="1410"/>
      <c r="M15" s="1411">
        <v>5211</v>
      </c>
      <c r="N15" s="1411"/>
      <c r="O15" s="1256"/>
      <c r="P15" s="1250"/>
    </row>
    <row r="16" spans="1:16" ht="13.5" customHeight="1">
      <c r="A16" s="1228"/>
      <c r="B16" s="1232"/>
      <c r="C16" s="774" t="s">
        <v>72</v>
      </c>
      <c r="D16" s="1253"/>
      <c r="E16" s="1417">
        <v>2654</v>
      </c>
      <c r="F16" s="1417"/>
      <c r="G16" s="1417">
        <v>2673.1</v>
      </c>
      <c r="H16" s="1417"/>
      <c r="I16" s="1417">
        <v>2629.9</v>
      </c>
      <c r="J16" s="1417"/>
      <c r="K16" s="1417">
        <v>2649.3</v>
      </c>
      <c r="L16" s="1417"/>
      <c r="M16" s="1418">
        <v>2677.7</v>
      </c>
      <c r="N16" s="1418"/>
      <c r="O16" s="1254"/>
      <c r="P16" s="1228"/>
    </row>
    <row r="17" spans="1:16" ht="13.5" customHeight="1">
      <c r="A17" s="1228"/>
      <c r="B17" s="1232"/>
      <c r="C17" s="774" t="s">
        <v>71</v>
      </c>
      <c r="D17" s="1253"/>
      <c r="E17" s="1417">
        <v>2540.1</v>
      </c>
      <c r="F17" s="1417"/>
      <c r="G17" s="1417">
        <v>2522.3000000000002</v>
      </c>
      <c r="H17" s="1417"/>
      <c r="I17" s="1417">
        <v>2523.5</v>
      </c>
      <c r="J17" s="1417"/>
      <c r="K17" s="1417">
        <v>2512.6</v>
      </c>
      <c r="L17" s="1417"/>
      <c r="M17" s="1418">
        <v>2533.3000000000002</v>
      </c>
      <c r="N17" s="1418"/>
      <c r="O17" s="1254"/>
      <c r="P17" s="1228"/>
    </row>
    <row r="18" spans="1:16" ht="18.75" customHeight="1">
      <c r="A18" s="1228"/>
      <c r="B18" s="1232"/>
      <c r="C18" s="774" t="s">
        <v>158</v>
      </c>
      <c r="D18" s="1253"/>
      <c r="E18" s="1417">
        <v>384.4</v>
      </c>
      <c r="F18" s="1417"/>
      <c r="G18" s="1417">
        <v>373.5</v>
      </c>
      <c r="H18" s="1417"/>
      <c r="I18" s="1417">
        <v>365.9</v>
      </c>
      <c r="J18" s="1417"/>
      <c r="K18" s="1417">
        <v>354.8</v>
      </c>
      <c r="L18" s="1417"/>
      <c r="M18" s="1418">
        <v>369.4</v>
      </c>
      <c r="N18" s="1418"/>
      <c r="O18" s="1254"/>
      <c r="P18" s="1228"/>
    </row>
    <row r="19" spans="1:16" ht="13.5" customHeight="1">
      <c r="A19" s="1228"/>
      <c r="B19" s="1232"/>
      <c r="C19" s="774" t="s">
        <v>159</v>
      </c>
      <c r="D19" s="1253"/>
      <c r="E19" s="1417">
        <v>2511</v>
      </c>
      <c r="F19" s="1417"/>
      <c r="G19" s="1417">
        <v>2514.6</v>
      </c>
      <c r="H19" s="1417"/>
      <c r="I19" s="1417">
        <v>2508.6</v>
      </c>
      <c r="J19" s="1417"/>
      <c r="K19" s="1417">
        <v>2475.8000000000002</v>
      </c>
      <c r="L19" s="1417"/>
      <c r="M19" s="1418">
        <v>2486.1</v>
      </c>
      <c r="N19" s="1418"/>
      <c r="O19" s="1254"/>
      <c r="P19" s="1228"/>
    </row>
    <row r="20" spans="1:16" ht="13.5" customHeight="1">
      <c r="A20" s="1228"/>
      <c r="B20" s="1232"/>
      <c r="C20" s="774" t="s">
        <v>160</v>
      </c>
      <c r="D20" s="1253"/>
      <c r="E20" s="1417">
        <v>2298.6999999999998</v>
      </c>
      <c r="F20" s="1417"/>
      <c r="G20" s="1417">
        <v>2307.1999999999998</v>
      </c>
      <c r="H20" s="1417"/>
      <c r="I20" s="1417">
        <v>2278.9</v>
      </c>
      <c r="J20" s="1417"/>
      <c r="K20" s="1417">
        <v>2331.1999999999998</v>
      </c>
      <c r="L20" s="1417"/>
      <c r="M20" s="1418">
        <v>2355.5</v>
      </c>
      <c r="N20" s="1418"/>
      <c r="O20" s="1254"/>
      <c r="P20" s="1228"/>
    </row>
    <row r="21" spans="1:16" s="1260" customFormat="1" ht="18" customHeight="1">
      <c r="A21" s="1257"/>
      <c r="B21" s="1258"/>
      <c r="C21" s="1409" t="s">
        <v>517</v>
      </c>
      <c r="D21" s="1409"/>
      <c r="E21" s="1419">
        <v>58.6</v>
      </c>
      <c r="F21" s="1419"/>
      <c r="G21" s="1419">
        <v>58.6</v>
      </c>
      <c r="H21" s="1419"/>
      <c r="I21" s="1419">
        <v>58.1</v>
      </c>
      <c r="J21" s="1419"/>
      <c r="K21" s="1419">
        <v>58.3</v>
      </c>
      <c r="L21" s="1419"/>
      <c r="M21" s="1420">
        <v>58.8</v>
      </c>
      <c r="N21" s="1420"/>
      <c r="O21" s="1259"/>
      <c r="P21" s="1257"/>
    </row>
    <row r="22" spans="1:16" ht="13.5" customHeight="1">
      <c r="A22" s="1228"/>
      <c r="B22" s="1232"/>
      <c r="C22" s="774" t="s">
        <v>72</v>
      </c>
      <c r="D22" s="1253"/>
      <c r="E22" s="1417">
        <v>64.099999999999994</v>
      </c>
      <c r="F22" s="1417"/>
      <c r="G22" s="1417">
        <v>64.599999999999994</v>
      </c>
      <c r="H22" s="1417"/>
      <c r="I22" s="1417">
        <v>63.5</v>
      </c>
      <c r="J22" s="1417"/>
      <c r="K22" s="1417">
        <v>64</v>
      </c>
      <c r="L22" s="1417"/>
      <c r="M22" s="1418">
        <v>64.7</v>
      </c>
      <c r="N22" s="1418"/>
      <c r="O22" s="1254"/>
      <c r="P22" s="1228"/>
    </row>
    <row r="23" spans="1:16" ht="13.5" customHeight="1">
      <c r="A23" s="1228"/>
      <c r="B23" s="1232"/>
      <c r="C23" s="774" t="s">
        <v>71</v>
      </c>
      <c r="D23" s="1253"/>
      <c r="E23" s="1417">
        <v>53.8</v>
      </c>
      <c r="F23" s="1417"/>
      <c r="G23" s="1417">
        <v>53.4</v>
      </c>
      <c r="H23" s="1417"/>
      <c r="I23" s="1417">
        <v>53.5</v>
      </c>
      <c r="J23" s="1417"/>
      <c r="K23" s="1417">
        <v>53.2</v>
      </c>
      <c r="L23" s="1417"/>
      <c r="M23" s="1418">
        <v>53.7</v>
      </c>
      <c r="N23" s="1418"/>
      <c r="O23" s="1254"/>
      <c r="P23" s="1228"/>
    </row>
    <row r="24" spans="1:16" ht="18.75" customHeight="1">
      <c r="A24" s="1228"/>
      <c r="B24" s="1232"/>
      <c r="C24" s="774" t="s">
        <v>173</v>
      </c>
      <c r="D24" s="1253"/>
      <c r="E24" s="1417">
        <v>73.5</v>
      </c>
      <c r="F24" s="1417"/>
      <c r="G24" s="1417">
        <v>73.599999999999994</v>
      </c>
      <c r="H24" s="1417"/>
      <c r="I24" s="1417">
        <v>73.400000000000006</v>
      </c>
      <c r="J24" s="1417"/>
      <c r="K24" s="1417">
        <v>73.400000000000006</v>
      </c>
      <c r="L24" s="1417"/>
      <c r="M24" s="1418">
        <v>74.099999999999994</v>
      </c>
      <c r="N24" s="1418"/>
      <c r="O24" s="1254"/>
      <c r="P24" s="1228"/>
    </row>
    <row r="25" spans="1:16" ht="13.5" customHeight="1">
      <c r="A25" s="1228"/>
      <c r="B25" s="1232"/>
      <c r="C25" s="774" t="s">
        <v>158</v>
      </c>
      <c r="D25" s="1253"/>
      <c r="E25" s="1417">
        <v>34.9</v>
      </c>
      <c r="F25" s="1417"/>
      <c r="G25" s="1417">
        <v>33.9</v>
      </c>
      <c r="H25" s="1417"/>
      <c r="I25" s="1417">
        <v>33.200000000000003</v>
      </c>
      <c r="J25" s="1417"/>
      <c r="K25" s="1417">
        <v>32.299999999999997</v>
      </c>
      <c r="L25" s="1417"/>
      <c r="M25" s="1418">
        <v>33.700000000000003</v>
      </c>
      <c r="N25" s="1418"/>
      <c r="O25" s="1254"/>
      <c r="P25" s="1228"/>
    </row>
    <row r="26" spans="1:16" ht="13.5" customHeight="1">
      <c r="A26" s="1228"/>
      <c r="B26" s="1232"/>
      <c r="C26" s="774" t="s">
        <v>159</v>
      </c>
      <c r="D26" s="1224"/>
      <c r="E26" s="1421">
        <v>90.5</v>
      </c>
      <c r="F26" s="1421"/>
      <c r="G26" s="1421">
        <v>91.1</v>
      </c>
      <c r="H26" s="1421"/>
      <c r="I26" s="1421">
        <v>91.1</v>
      </c>
      <c r="J26" s="1421"/>
      <c r="K26" s="1417">
        <v>90.4</v>
      </c>
      <c r="L26" s="1417"/>
      <c r="M26" s="1422">
        <v>91.3</v>
      </c>
      <c r="N26" s="1422"/>
      <c r="O26" s="1254"/>
      <c r="P26" s="1228"/>
    </row>
    <row r="27" spans="1:16" ht="13.5" customHeight="1">
      <c r="A27" s="1228"/>
      <c r="B27" s="1232"/>
      <c r="C27" s="774" t="s">
        <v>160</v>
      </c>
      <c r="D27" s="1224"/>
      <c r="E27" s="1421">
        <v>46.1</v>
      </c>
      <c r="F27" s="1421"/>
      <c r="G27" s="1421">
        <v>46.1</v>
      </c>
      <c r="H27" s="1421"/>
      <c r="I27" s="1421">
        <v>45.5</v>
      </c>
      <c r="J27" s="1421"/>
      <c r="K27" s="1417">
        <v>46.4</v>
      </c>
      <c r="L27" s="1417"/>
      <c r="M27" s="1422">
        <v>46.8</v>
      </c>
      <c r="N27" s="1422"/>
      <c r="O27" s="1254"/>
      <c r="P27" s="1228"/>
    </row>
    <row r="28" spans="1:16" ht="13.5" customHeight="1">
      <c r="A28" s="1228"/>
      <c r="B28" s="1232"/>
      <c r="C28" s="775" t="s">
        <v>176</v>
      </c>
      <c r="D28" s="1224"/>
      <c r="E28" s="776"/>
      <c r="F28" s="776"/>
      <c r="G28" s="776"/>
      <c r="H28" s="776"/>
      <c r="I28" s="776"/>
      <c r="J28" s="776"/>
      <c r="K28" s="776"/>
      <c r="L28" s="776"/>
      <c r="M28" s="776"/>
      <c r="N28" s="776"/>
      <c r="O28" s="1254"/>
      <c r="P28" s="1228"/>
    </row>
    <row r="29" spans="1:16" ht="15.75" customHeight="1" thickBot="1">
      <c r="A29" s="1228"/>
      <c r="B29" s="1232"/>
      <c r="C29" s="1261"/>
      <c r="D29" s="1254"/>
      <c r="E29" s="1254"/>
      <c r="F29" s="1254"/>
      <c r="G29" s="1254"/>
      <c r="H29" s="1254"/>
      <c r="I29" s="1254"/>
      <c r="J29" s="1254"/>
      <c r="K29" s="1254"/>
      <c r="L29" s="1254"/>
      <c r="M29" s="1413"/>
      <c r="N29" s="1413"/>
      <c r="O29" s="1254"/>
      <c r="P29" s="1228"/>
    </row>
    <row r="30" spans="1:16" s="1240" customFormat="1" ht="13.5" customHeight="1" thickBot="1">
      <c r="A30" s="1235"/>
      <c r="B30" s="1236"/>
      <c r="C30" s="1237" t="s">
        <v>518</v>
      </c>
      <c r="D30" s="1238"/>
      <c r="E30" s="1238"/>
      <c r="F30" s="1238"/>
      <c r="G30" s="1238"/>
      <c r="H30" s="1238"/>
      <c r="I30" s="1238"/>
      <c r="J30" s="1238"/>
      <c r="K30" s="1238"/>
      <c r="L30" s="1238"/>
      <c r="M30" s="1238"/>
      <c r="N30" s="1239"/>
      <c r="O30" s="1254"/>
      <c r="P30" s="1235"/>
    </row>
    <row r="31" spans="1:16" s="1240" customFormat="1" ht="3.75" customHeight="1">
      <c r="A31" s="1235"/>
      <c r="B31" s="1236"/>
      <c r="C31" s="1424" t="s">
        <v>161</v>
      </c>
      <c r="D31" s="1424"/>
      <c r="E31" s="1262"/>
      <c r="F31" s="1262"/>
      <c r="G31" s="1262"/>
      <c r="H31" s="1262"/>
      <c r="I31" s="1262"/>
      <c r="J31" s="1262"/>
      <c r="K31" s="1262"/>
      <c r="L31" s="1262"/>
      <c r="M31" s="1262"/>
      <c r="N31" s="1262"/>
      <c r="O31" s="1254"/>
      <c r="P31" s="1235"/>
    </row>
    <row r="32" spans="1:16" ht="13.5" customHeight="1">
      <c r="A32" s="1228"/>
      <c r="B32" s="1232"/>
      <c r="C32" s="1424"/>
      <c r="D32" s="1424"/>
      <c r="E32" s="1243" t="s">
        <v>34</v>
      </c>
      <c r="F32" s="1244" t="s">
        <v>491</v>
      </c>
      <c r="G32" s="1243" t="s">
        <v>34</v>
      </c>
      <c r="H32" s="1244" t="s">
        <v>34</v>
      </c>
      <c r="I32" s="1245"/>
      <c r="J32" s="1244" t="s">
        <v>34</v>
      </c>
      <c r="K32" s="1246" t="s">
        <v>492</v>
      </c>
      <c r="L32" s="1247" t="s">
        <v>34</v>
      </c>
      <c r="M32" s="1247" t="s">
        <v>34</v>
      </c>
      <c r="N32" s="1248"/>
      <c r="O32" s="1254"/>
      <c r="P32" s="1228"/>
    </row>
    <row r="33" spans="1:16">
      <c r="A33" s="1228"/>
      <c r="B33" s="1232"/>
      <c r="C33" s="1249"/>
      <c r="D33" s="1249"/>
      <c r="E33" s="1416" t="str">
        <f>+E7</f>
        <v>3.º trimestre</v>
      </c>
      <c r="F33" s="1416"/>
      <c r="G33" s="1416" t="str">
        <f>+G7</f>
        <v>4.º trimestre</v>
      </c>
      <c r="H33" s="1416"/>
      <c r="I33" s="1416" t="str">
        <f>+I7</f>
        <v>1.º trimestre</v>
      </c>
      <c r="J33" s="1416"/>
      <c r="K33" s="1416" t="str">
        <f>+K7</f>
        <v>2.º trimestre</v>
      </c>
      <c r="L33" s="1416"/>
      <c r="M33" s="1416" t="str">
        <f>+M7</f>
        <v>3.º trimestre</v>
      </c>
      <c r="N33" s="1416"/>
      <c r="O33" s="1254"/>
      <c r="P33" s="1228"/>
    </row>
    <row r="34" spans="1:16">
      <c r="A34" s="1228"/>
      <c r="B34" s="1232"/>
      <c r="C34" s="1249"/>
      <c r="D34" s="1249"/>
      <c r="E34" s="787" t="s">
        <v>162</v>
      </c>
      <c r="F34" s="787" t="s">
        <v>107</v>
      </c>
      <c r="G34" s="787" t="s">
        <v>162</v>
      </c>
      <c r="H34" s="787" t="s">
        <v>107</v>
      </c>
      <c r="I34" s="788" t="s">
        <v>162</v>
      </c>
      <c r="J34" s="788" t="s">
        <v>107</v>
      </c>
      <c r="K34" s="788" t="s">
        <v>162</v>
      </c>
      <c r="L34" s="788" t="s">
        <v>107</v>
      </c>
      <c r="M34" s="788" t="s">
        <v>162</v>
      </c>
      <c r="N34" s="788" t="s">
        <v>107</v>
      </c>
      <c r="O34" s="1254"/>
      <c r="P34" s="1228"/>
    </row>
    <row r="35" spans="1:16" ht="15" customHeight="1">
      <c r="A35" s="1228"/>
      <c r="B35" s="1232"/>
      <c r="C35" s="1409" t="s">
        <v>2</v>
      </c>
      <c r="D35" s="1409"/>
      <c r="E35" s="1263">
        <v>10331.700000000001</v>
      </c>
      <c r="F35" s="1263">
        <f>+E35/E35*100</f>
        <v>100</v>
      </c>
      <c r="G35" s="1264">
        <v>10319</v>
      </c>
      <c r="H35" s="1263">
        <f>+G35/G35*100</f>
        <v>100</v>
      </c>
      <c r="I35" s="1264">
        <v>10318.799999999999</v>
      </c>
      <c r="J35" s="1263">
        <f>+I35/I35*100</f>
        <v>100</v>
      </c>
      <c r="K35" s="1264">
        <v>10310.4</v>
      </c>
      <c r="L35" s="1263">
        <f>+K35/K35*100</f>
        <v>100</v>
      </c>
      <c r="M35" s="1264">
        <v>10302.200000000001</v>
      </c>
      <c r="N35" s="1264">
        <f>+M35/M35*100</f>
        <v>100</v>
      </c>
      <c r="O35" s="1254"/>
      <c r="P35" s="1228"/>
    </row>
    <row r="36" spans="1:16" ht="13.5" customHeight="1">
      <c r="A36" s="1228"/>
      <c r="B36" s="1232"/>
      <c r="C36" s="777"/>
      <c r="D36" s="777" t="s">
        <v>178</v>
      </c>
      <c r="E36" s="1265">
        <v>1466.4</v>
      </c>
      <c r="F36" s="1265">
        <f>+E36/E$35*100</f>
        <v>14.193211184993757</v>
      </c>
      <c r="G36" s="1266">
        <v>1458.8</v>
      </c>
      <c r="H36" s="1265">
        <f>+G36/G$35*100</f>
        <v>14.137028781858707</v>
      </c>
      <c r="I36" s="1266">
        <v>1456.2</v>
      </c>
      <c r="J36" s="1265">
        <f>+I36/I$35*100</f>
        <v>14.112106058844054</v>
      </c>
      <c r="K36" s="1266">
        <v>1450.2</v>
      </c>
      <c r="L36" s="1265">
        <f>+K36/K$35*100</f>
        <v>14.065409683426445</v>
      </c>
      <c r="M36" s="1266">
        <v>1444.5</v>
      </c>
      <c r="N36" s="1266">
        <f>+M36/M$35*100</f>
        <v>14.021277008794236</v>
      </c>
      <c r="O36" s="1254"/>
      <c r="P36" s="1228"/>
    </row>
    <row r="37" spans="1:16" ht="13.5" customHeight="1">
      <c r="A37" s="1228"/>
      <c r="B37" s="1232"/>
      <c r="C37" s="777"/>
      <c r="D37" s="777" t="s">
        <v>519</v>
      </c>
      <c r="E37" s="1265">
        <v>2128.6999999999998</v>
      </c>
      <c r="F37" s="1265">
        <f>+E37/E$35*100</f>
        <v>20.603579275433855</v>
      </c>
      <c r="G37" s="1266">
        <v>2139.6</v>
      </c>
      <c r="H37" s="1265">
        <f>+G37/G$35*100</f>
        <v>20.734567303033238</v>
      </c>
      <c r="I37" s="1266">
        <v>2143.1</v>
      </c>
      <c r="J37" s="1265">
        <f>+I37/I$35*100</f>
        <v>20.76888785517696</v>
      </c>
      <c r="K37" s="1266">
        <v>2152.8000000000002</v>
      </c>
      <c r="L37" s="1265">
        <f>+K37/K$35*100</f>
        <v>20.879888268156428</v>
      </c>
      <c r="M37" s="1266">
        <v>2164.6999999999998</v>
      </c>
      <c r="N37" s="1266">
        <f>+M37/M$35*100</f>
        <v>21.012016850769736</v>
      </c>
      <c r="O37" s="1254"/>
      <c r="P37" s="1228"/>
    </row>
    <row r="38" spans="1:16" s="1270" customFormat="1" ht="15" customHeight="1">
      <c r="A38" s="1267"/>
      <c r="B38" s="1268"/>
      <c r="C38" s="777" t="s">
        <v>189</v>
      </c>
      <c r="D38" s="777"/>
      <c r="E38" s="1265">
        <v>3607.5</v>
      </c>
      <c r="F38" s="1265">
        <f>+E38/E$35*100</f>
        <v>34.916809431168147</v>
      </c>
      <c r="G38" s="1266">
        <v>3602</v>
      </c>
      <c r="H38" s="1265">
        <f>+G38/G$35*100</f>
        <v>34.906483186355267</v>
      </c>
      <c r="I38" s="1266">
        <v>3592.6</v>
      </c>
      <c r="J38" s="1265">
        <f>+I38/I$35*100</f>
        <v>34.816063883397298</v>
      </c>
      <c r="K38" s="1266">
        <v>3587.9</v>
      </c>
      <c r="L38" s="1265">
        <f>+K38/K$35*100</f>
        <v>34.798843885785232</v>
      </c>
      <c r="M38" s="1266">
        <v>3583.2</v>
      </c>
      <c r="N38" s="1266">
        <f>+M38/M$35*100</f>
        <v>34.780920580070273</v>
      </c>
      <c r="O38" s="1269"/>
      <c r="P38" s="1267"/>
    </row>
    <row r="39" spans="1:16" ht="13.5" customHeight="1">
      <c r="A39" s="1228"/>
      <c r="B39" s="1232"/>
      <c r="C39" s="777"/>
      <c r="D39" s="778" t="s">
        <v>178</v>
      </c>
      <c r="E39" s="1271">
        <v>493.4</v>
      </c>
      <c r="F39" s="1271">
        <f>+E39/E38*100</f>
        <v>13.677061677061678</v>
      </c>
      <c r="G39" s="1272">
        <v>489.5</v>
      </c>
      <c r="H39" s="1271">
        <f>+G39/G38*100</f>
        <v>13.589672404219877</v>
      </c>
      <c r="I39" s="1272">
        <v>486.9</v>
      </c>
      <c r="J39" s="1271">
        <f>+I39/I38*100</f>
        <v>13.552858653899683</v>
      </c>
      <c r="K39" s="1272">
        <v>483.4</v>
      </c>
      <c r="L39" s="1271">
        <f>+K39/K38*100</f>
        <v>13.473062236963127</v>
      </c>
      <c r="M39" s="1272">
        <v>480.1</v>
      </c>
      <c r="N39" s="1272">
        <f>+M39/M38*100</f>
        <v>13.398638088859121</v>
      </c>
      <c r="O39" s="1254"/>
      <c r="P39" s="1228"/>
    </row>
    <row r="40" spans="1:16" ht="13.5" customHeight="1">
      <c r="A40" s="1228"/>
      <c r="B40" s="1232"/>
      <c r="C40" s="777"/>
      <c r="D40" s="778" t="s">
        <v>519</v>
      </c>
      <c r="E40" s="1271">
        <v>678</v>
      </c>
      <c r="F40" s="1271">
        <f>+E40/E38*100</f>
        <v>18.794178794178794</v>
      </c>
      <c r="G40" s="1272">
        <v>682.4</v>
      </c>
      <c r="H40" s="1271">
        <f>+G40/G38*100</f>
        <v>18.945030538589673</v>
      </c>
      <c r="I40" s="1272">
        <v>684.6</v>
      </c>
      <c r="J40" s="1271">
        <f>+I40/I38*100</f>
        <v>19.055836998274231</v>
      </c>
      <c r="K40" s="1272">
        <v>689</v>
      </c>
      <c r="L40" s="1271">
        <f>+K40/K38*100</f>
        <v>19.203433763482817</v>
      </c>
      <c r="M40" s="1272">
        <v>694.1</v>
      </c>
      <c r="N40" s="1272">
        <f>+M40/M38*100</f>
        <v>19.370953337798618</v>
      </c>
      <c r="O40" s="1254"/>
      <c r="P40" s="1228"/>
    </row>
    <row r="41" spans="1:16" s="1270" customFormat="1" ht="15" customHeight="1">
      <c r="A41" s="1267"/>
      <c r="B41" s="1268"/>
      <c r="C41" s="777" t="s">
        <v>190</v>
      </c>
      <c r="D41" s="777"/>
      <c r="E41" s="1265">
        <v>2251.5</v>
      </c>
      <c r="F41" s="1265">
        <f>+E41/E$35*100</f>
        <v>21.792154243735297</v>
      </c>
      <c r="G41" s="1266">
        <v>2247.4</v>
      </c>
      <c r="H41" s="1265">
        <f>+G41/G$35*100</f>
        <v>21.779242174629328</v>
      </c>
      <c r="I41" s="1266">
        <v>2250.3000000000002</v>
      </c>
      <c r="J41" s="1265">
        <f>+I41/I$35*100</f>
        <v>21.807768345156418</v>
      </c>
      <c r="K41" s="1266">
        <v>2248.1</v>
      </c>
      <c r="L41" s="1265">
        <f>+K41/K$35*100</f>
        <v>21.804197703289883</v>
      </c>
      <c r="M41" s="1266">
        <v>2246</v>
      </c>
      <c r="N41" s="1266">
        <f>+M41/M$35*100</f>
        <v>21.801168682417345</v>
      </c>
      <c r="O41" s="1269"/>
      <c r="P41" s="1267"/>
    </row>
    <row r="42" spans="1:16" ht="13.5" customHeight="1">
      <c r="A42" s="1228"/>
      <c r="B42" s="1232"/>
      <c r="C42" s="777"/>
      <c r="D42" s="778" t="s">
        <v>178</v>
      </c>
      <c r="E42" s="1271">
        <v>288.39999999999998</v>
      </c>
      <c r="F42" s="1271">
        <f>+E42/E41*100</f>
        <v>12.809238285587385</v>
      </c>
      <c r="G42" s="1272">
        <v>286.39999999999998</v>
      </c>
      <c r="H42" s="1271">
        <f>+G42/G41*100</f>
        <v>12.743614843819524</v>
      </c>
      <c r="I42" s="1272">
        <v>285.7</v>
      </c>
      <c r="J42" s="1271">
        <f>+I42/I41*100</f>
        <v>12.696084966448918</v>
      </c>
      <c r="K42" s="1272">
        <v>284.10000000000002</v>
      </c>
      <c r="L42" s="1271">
        <f>+K42/K41*100</f>
        <v>12.637338196699435</v>
      </c>
      <c r="M42" s="1272">
        <v>282.7</v>
      </c>
      <c r="N42" s="1272">
        <f>+M42/M41*100</f>
        <v>12.586821015138023</v>
      </c>
      <c r="O42" s="1254"/>
      <c r="P42" s="1228"/>
    </row>
    <row r="43" spans="1:16" ht="13.5" customHeight="1">
      <c r="A43" s="1228"/>
      <c r="B43" s="1232"/>
      <c r="C43" s="777"/>
      <c r="D43" s="778" t="s">
        <v>519</v>
      </c>
      <c r="E43" s="1271">
        <v>524.20000000000005</v>
      </c>
      <c r="F43" s="1271">
        <f>+E43/E41*100</f>
        <v>23.282256273595383</v>
      </c>
      <c r="G43" s="1272">
        <v>525.79999999999995</v>
      </c>
      <c r="H43" s="1271">
        <f>+G43/G41*100</f>
        <v>23.395924179051345</v>
      </c>
      <c r="I43" s="1272">
        <v>525.9</v>
      </c>
      <c r="J43" s="1271">
        <f>+I43/I41*100</f>
        <v>23.370217304359418</v>
      </c>
      <c r="K43" s="1272">
        <v>527.20000000000005</v>
      </c>
      <c r="L43" s="1271">
        <f>+K43/K41*100</f>
        <v>23.450914105244429</v>
      </c>
      <c r="M43" s="1272">
        <v>529.20000000000005</v>
      </c>
      <c r="N43" s="1272">
        <f>+M43/M41*100</f>
        <v>23.561887800534283</v>
      </c>
      <c r="O43" s="1254"/>
      <c r="P43" s="1228"/>
    </row>
    <row r="44" spans="1:16" s="1270" customFormat="1" ht="15" customHeight="1">
      <c r="A44" s="1267"/>
      <c r="B44" s="1268"/>
      <c r="C44" s="777" t="s">
        <v>59</v>
      </c>
      <c r="D44" s="777"/>
      <c r="E44" s="1265">
        <v>2799.9</v>
      </c>
      <c r="F44" s="1265">
        <f>+E44/E$35*100</f>
        <v>27.100090014228055</v>
      </c>
      <c r="G44" s="1266">
        <v>2799.5</v>
      </c>
      <c r="H44" s="1265">
        <f>+G44/G$35*100</f>
        <v>27.129566818490165</v>
      </c>
      <c r="I44" s="1266">
        <v>2812.5</v>
      </c>
      <c r="J44" s="1265">
        <f>+I44/I$35*100</f>
        <v>27.256076287940463</v>
      </c>
      <c r="K44" s="1266">
        <v>2814</v>
      </c>
      <c r="L44" s="1265">
        <f>+K44/K$35*100</f>
        <v>27.292830540037244</v>
      </c>
      <c r="M44" s="1266">
        <v>2815.4</v>
      </c>
      <c r="N44" s="1266">
        <f>+M44/M$35*100</f>
        <v>27.328143503329382</v>
      </c>
      <c r="O44" s="1269"/>
      <c r="P44" s="1267"/>
    </row>
    <row r="45" spans="1:16" ht="13.5" customHeight="1">
      <c r="A45" s="1228"/>
      <c r="B45" s="1232"/>
      <c r="C45" s="777"/>
      <c r="D45" s="778" t="s">
        <v>178</v>
      </c>
      <c r="E45" s="1271">
        <v>444.8</v>
      </c>
      <c r="F45" s="1271">
        <f>+E45/E44*100</f>
        <v>15.886281652916177</v>
      </c>
      <c r="G45" s="1272">
        <v>444.6</v>
      </c>
      <c r="H45" s="1271">
        <f>+G45/G44*100</f>
        <v>15.881407394177533</v>
      </c>
      <c r="I45" s="1272">
        <v>445.9</v>
      </c>
      <c r="J45" s="1271">
        <f>+I45/I44*100</f>
        <v>15.854222222222223</v>
      </c>
      <c r="K45" s="1272">
        <v>446.1</v>
      </c>
      <c r="L45" s="1271">
        <f>+K45/K44*100</f>
        <v>15.852878464818765</v>
      </c>
      <c r="M45" s="1272">
        <v>446.4</v>
      </c>
      <c r="N45" s="1272">
        <f>+M45/M44*100</f>
        <v>15.855651062016054</v>
      </c>
      <c r="O45" s="1254"/>
      <c r="P45" s="1228"/>
    </row>
    <row r="46" spans="1:16" ht="13.5" customHeight="1">
      <c r="A46" s="1228"/>
      <c r="B46" s="1232"/>
      <c r="C46" s="777"/>
      <c r="D46" s="778" t="s">
        <v>519</v>
      </c>
      <c r="E46" s="1271">
        <v>583</v>
      </c>
      <c r="F46" s="1271">
        <f>+E46/E44*100</f>
        <v>20.822172220436443</v>
      </c>
      <c r="G46" s="1272">
        <v>587</v>
      </c>
      <c r="H46" s="1271">
        <f>+G46/G44*100</f>
        <v>20.968030005358099</v>
      </c>
      <c r="I46" s="1272">
        <v>588.20000000000005</v>
      </c>
      <c r="J46" s="1271">
        <f>+I46/I44*100</f>
        <v>20.913777777777778</v>
      </c>
      <c r="K46" s="1272">
        <v>591.5</v>
      </c>
      <c r="L46" s="1271">
        <f>+K46/K44*100</f>
        <v>21.019900497512438</v>
      </c>
      <c r="M46" s="1272">
        <v>595.29999999999995</v>
      </c>
      <c r="N46" s="1272">
        <f>+M46/M44*100</f>
        <v>21.144419975847121</v>
      </c>
      <c r="O46" s="1254"/>
      <c r="P46" s="1228"/>
    </row>
    <row r="47" spans="1:16" s="1270" customFormat="1" ht="15" customHeight="1">
      <c r="A47" s="1267"/>
      <c r="B47" s="1268"/>
      <c r="C47" s="777" t="s">
        <v>192</v>
      </c>
      <c r="D47" s="777"/>
      <c r="E47" s="1265">
        <v>726.6</v>
      </c>
      <c r="F47" s="1265">
        <f>+E47/E$35*100</f>
        <v>7.0327245274253016</v>
      </c>
      <c r="G47" s="1266">
        <v>724.3</v>
      </c>
      <c r="H47" s="1265">
        <f>+G47/G$35*100</f>
        <v>7.0190909971896502</v>
      </c>
      <c r="I47" s="1266">
        <v>721.4</v>
      </c>
      <c r="J47" s="1265">
        <f>+I47/I$35*100</f>
        <v>6.9911229987983106</v>
      </c>
      <c r="K47" s="1266">
        <v>719</v>
      </c>
      <c r="L47" s="1265">
        <f>+K47/K$35*100</f>
        <v>6.9735412787088764</v>
      </c>
      <c r="M47" s="1266">
        <v>716.8</v>
      </c>
      <c r="N47" s="1266">
        <f>+M47/M$35*100</f>
        <v>6.9577371823494012</v>
      </c>
      <c r="O47" s="1269"/>
      <c r="P47" s="1267"/>
    </row>
    <row r="48" spans="1:16" ht="13.5" customHeight="1">
      <c r="A48" s="1228"/>
      <c r="B48" s="1232"/>
      <c r="C48" s="777"/>
      <c r="D48" s="778" t="s">
        <v>178</v>
      </c>
      <c r="E48" s="1271">
        <v>94.1</v>
      </c>
      <c r="F48" s="1271">
        <f>+E48/E47*100</f>
        <v>12.950729424717863</v>
      </c>
      <c r="G48" s="1272">
        <v>93.4</v>
      </c>
      <c r="H48" s="1271">
        <f>+G48/G47*100</f>
        <v>12.895209167472043</v>
      </c>
      <c r="I48" s="1272">
        <v>93.2</v>
      </c>
      <c r="J48" s="1271">
        <f>+I48/I47*100</f>
        <v>12.919323537565845</v>
      </c>
      <c r="K48" s="1272">
        <v>92.6</v>
      </c>
      <c r="L48" s="1271">
        <f>+K48/K47*100</f>
        <v>12.878998609179416</v>
      </c>
      <c r="M48" s="1272">
        <v>92</v>
      </c>
      <c r="N48" s="1272">
        <f>+M48/M47*100</f>
        <v>12.834821428571431</v>
      </c>
      <c r="O48" s="1254"/>
      <c r="P48" s="1228"/>
    </row>
    <row r="49" spans="1:16" ht="13.5" customHeight="1">
      <c r="A49" s="1228"/>
      <c r="B49" s="1232"/>
      <c r="C49" s="777"/>
      <c r="D49" s="778" t="s">
        <v>519</v>
      </c>
      <c r="E49" s="1271">
        <v>179</v>
      </c>
      <c r="F49" s="1271">
        <f>+E49/E47*100</f>
        <v>24.635287641067986</v>
      </c>
      <c r="G49" s="1272">
        <v>179.1</v>
      </c>
      <c r="H49" s="1271">
        <f>+G49/G47*100</f>
        <v>24.72732293248654</v>
      </c>
      <c r="I49" s="1272">
        <v>178.9</v>
      </c>
      <c r="J49" s="1271">
        <f>+I49/I47*100</f>
        <v>24.799001940670919</v>
      </c>
      <c r="K49" s="1272">
        <v>178.9</v>
      </c>
      <c r="L49" s="1271">
        <f>+K49/K47*100</f>
        <v>24.881780250347706</v>
      </c>
      <c r="M49" s="1272">
        <v>179.1</v>
      </c>
      <c r="N49" s="1272">
        <f>+M49/M47*100</f>
        <v>24.986049107142858</v>
      </c>
      <c r="O49" s="1254"/>
      <c r="P49" s="1228"/>
    </row>
    <row r="50" spans="1:16" s="1270" customFormat="1" ht="15" customHeight="1">
      <c r="A50" s="1267"/>
      <c r="B50" s="1268"/>
      <c r="C50" s="777" t="s">
        <v>193</v>
      </c>
      <c r="D50" s="777"/>
      <c r="E50" s="1265">
        <v>440.2</v>
      </c>
      <c r="F50" s="1265">
        <f>+E50/E$35*100</f>
        <v>4.2606734612890422</v>
      </c>
      <c r="G50" s="1266">
        <v>440.1</v>
      </c>
      <c r="H50" s="1265">
        <f>+G50/G$35*100</f>
        <v>4.2649481538908809</v>
      </c>
      <c r="I50" s="1266">
        <v>441.5</v>
      </c>
      <c r="J50" s="1265">
        <f>+I50/I$35*100</f>
        <v>4.2785982866224757</v>
      </c>
      <c r="K50" s="1266">
        <v>441.6</v>
      </c>
      <c r="L50" s="1265">
        <f>+K50/K$35*100</f>
        <v>4.2830540037243949</v>
      </c>
      <c r="M50" s="1266">
        <v>441.7</v>
      </c>
      <c r="N50" s="1266">
        <f>+M50/M$35*100</f>
        <v>4.2874337520141328</v>
      </c>
      <c r="O50" s="1269"/>
      <c r="P50" s="1267"/>
    </row>
    <row r="51" spans="1:16" ht="13.5" customHeight="1">
      <c r="A51" s="1228"/>
      <c r="B51" s="1232"/>
      <c r="C51" s="777"/>
      <c r="D51" s="778" t="s">
        <v>178</v>
      </c>
      <c r="E51" s="1271">
        <v>66.5</v>
      </c>
      <c r="F51" s="1271">
        <f>+E51/E50*100</f>
        <v>15.106769650159018</v>
      </c>
      <c r="G51" s="1272">
        <v>66.3</v>
      </c>
      <c r="H51" s="1271">
        <f>+G51/G50*100</f>
        <v>15.064758009543283</v>
      </c>
      <c r="I51" s="1272">
        <v>66.599999999999994</v>
      </c>
      <c r="J51" s="1271">
        <f>+I51/I50*100</f>
        <v>15.08493771234428</v>
      </c>
      <c r="K51" s="1272">
        <v>66.599999999999994</v>
      </c>
      <c r="L51" s="1271">
        <f>+K51/K50*100</f>
        <v>15.081521739130432</v>
      </c>
      <c r="M51" s="1272">
        <v>66.599999999999994</v>
      </c>
      <c r="N51" s="1272">
        <f>+M51/M50*100</f>
        <v>15.078107312655648</v>
      </c>
      <c r="O51" s="1254"/>
      <c r="P51" s="1228"/>
    </row>
    <row r="52" spans="1:16" ht="13.5" customHeight="1">
      <c r="A52" s="1228"/>
      <c r="B52" s="1232"/>
      <c r="C52" s="777"/>
      <c r="D52" s="778" t="s">
        <v>519</v>
      </c>
      <c r="E52" s="1271">
        <v>91.7</v>
      </c>
      <c r="F52" s="1271">
        <f>+E52/E50*100</f>
        <v>20.831440254429808</v>
      </c>
      <c r="G52" s="1272">
        <v>92</v>
      </c>
      <c r="H52" s="1271">
        <f>+G52/G50*100</f>
        <v>20.904339922744832</v>
      </c>
      <c r="I52" s="1272">
        <v>92.3</v>
      </c>
      <c r="J52" s="1271">
        <f>+I52/I50*100</f>
        <v>20.906002265005664</v>
      </c>
      <c r="K52" s="1272">
        <v>92.6</v>
      </c>
      <c r="L52" s="1271">
        <f>+K52/K50*100</f>
        <v>20.969202898550723</v>
      </c>
      <c r="M52" s="1272">
        <v>93</v>
      </c>
      <c r="N52" s="1272">
        <f>+M52/M50*100</f>
        <v>21.055014715870502</v>
      </c>
      <c r="O52" s="1254"/>
      <c r="P52" s="1228"/>
    </row>
    <row r="53" spans="1:16" s="1270" customFormat="1" ht="15" customHeight="1">
      <c r="A53" s="1267"/>
      <c r="B53" s="1268"/>
      <c r="C53" s="777" t="s">
        <v>131</v>
      </c>
      <c r="D53" s="777"/>
      <c r="E53" s="1265">
        <v>247.4</v>
      </c>
      <c r="F53" s="1265">
        <f>+E53/E$35*100</f>
        <v>2.3945720452587667</v>
      </c>
      <c r="G53" s="1266">
        <v>247.4</v>
      </c>
      <c r="H53" s="1265">
        <f>+G53/G$35*100</f>
        <v>2.3975191394514974</v>
      </c>
      <c r="I53" s="1266">
        <v>245.1</v>
      </c>
      <c r="J53" s="1265">
        <f>+I53/I$35*100</f>
        <v>2.3752761949063848</v>
      </c>
      <c r="K53" s="1266">
        <v>244.9</v>
      </c>
      <c r="L53" s="1265">
        <f>+K53/K$35*100</f>
        <v>2.3752715704531346</v>
      </c>
      <c r="M53" s="1266">
        <v>244.7</v>
      </c>
      <c r="N53" s="1266">
        <f>+M53/M$35*100</f>
        <v>2.3752208266195565</v>
      </c>
      <c r="O53" s="1269"/>
      <c r="P53" s="1267"/>
    </row>
    <row r="54" spans="1:16" ht="13.5" customHeight="1">
      <c r="A54" s="1228"/>
      <c r="B54" s="1232"/>
      <c r="C54" s="777"/>
      <c r="D54" s="778" t="s">
        <v>178</v>
      </c>
      <c r="E54" s="1271">
        <v>40.799999999999997</v>
      </c>
      <c r="F54" s="1271">
        <f>+E54/E53*100</f>
        <v>16.491511721907841</v>
      </c>
      <c r="G54" s="1272">
        <v>40.6</v>
      </c>
      <c r="H54" s="1271">
        <f>+G54/G53*100</f>
        <v>16.410670978173002</v>
      </c>
      <c r="I54" s="1272">
        <v>40.299999999999997</v>
      </c>
      <c r="J54" s="1271">
        <f>+I54/I53*100</f>
        <v>16.442268461852304</v>
      </c>
      <c r="K54" s="1272">
        <v>40.1</v>
      </c>
      <c r="L54" s="1271">
        <f>+K54/K53*100</f>
        <v>16.374030216414866</v>
      </c>
      <c r="M54" s="1272">
        <v>39.9</v>
      </c>
      <c r="N54" s="1272">
        <f>+M54/M53*100</f>
        <v>16.305680425010216</v>
      </c>
      <c r="O54" s="1254"/>
      <c r="P54" s="1228"/>
    </row>
    <row r="55" spans="1:16" ht="13.5" customHeight="1">
      <c r="A55" s="1228"/>
      <c r="B55" s="1232"/>
      <c r="C55" s="777"/>
      <c r="D55" s="778" t="s">
        <v>519</v>
      </c>
      <c r="E55" s="1271">
        <v>33</v>
      </c>
      <c r="F55" s="1271">
        <f>+E55/E53*100</f>
        <v>13.338722716248988</v>
      </c>
      <c r="G55" s="1272">
        <v>33.200000000000003</v>
      </c>
      <c r="H55" s="1271">
        <f>+G55/G53*100</f>
        <v>13.419563459983832</v>
      </c>
      <c r="I55" s="1272">
        <v>33.299999999999997</v>
      </c>
      <c r="J55" s="1271">
        <f>+I55/I53*100</f>
        <v>13.586291309669521</v>
      </c>
      <c r="K55" s="1272">
        <v>33.5</v>
      </c>
      <c r="L55" s="1271">
        <f>+K55/K53*100</f>
        <v>13.679052674561046</v>
      </c>
      <c r="M55" s="1272">
        <v>33.700000000000003</v>
      </c>
      <c r="N55" s="1272">
        <f>+M55/M53*100</f>
        <v>13.771965672251737</v>
      </c>
      <c r="O55" s="1254"/>
      <c r="P55" s="1228"/>
    </row>
    <row r="56" spans="1:16" s="1270" customFormat="1" ht="15" customHeight="1">
      <c r="A56" s="1267"/>
      <c r="B56" s="1268"/>
      <c r="C56" s="777" t="s">
        <v>132</v>
      </c>
      <c r="D56" s="777"/>
      <c r="E56" s="1265">
        <v>258.60000000000002</v>
      </c>
      <c r="F56" s="1265">
        <f>+E56/E$35*100</f>
        <v>2.5029762768953803</v>
      </c>
      <c r="G56" s="1266">
        <v>258.2</v>
      </c>
      <c r="H56" s="1265">
        <f>+G56/G$35*100</f>
        <v>2.5021804438414574</v>
      </c>
      <c r="I56" s="1266">
        <v>255.4</v>
      </c>
      <c r="J56" s="1265">
        <f>+I56/I$35*100</f>
        <v>2.4750940031786643</v>
      </c>
      <c r="K56" s="1266">
        <v>254.9</v>
      </c>
      <c r="L56" s="1265">
        <f>+K56/K$35*100</f>
        <v>2.4722610180012419</v>
      </c>
      <c r="M56" s="1266">
        <v>254.4</v>
      </c>
      <c r="N56" s="1266">
        <f>+M56/M$35*100</f>
        <v>2.4693754731998991</v>
      </c>
      <c r="O56" s="1269"/>
      <c r="P56" s="1267"/>
    </row>
    <row r="57" spans="1:16" ht="13.5" customHeight="1">
      <c r="A57" s="1228"/>
      <c r="B57" s="1232"/>
      <c r="C57" s="777"/>
      <c r="D57" s="778" t="s">
        <v>178</v>
      </c>
      <c r="E57" s="1271">
        <v>38.299999999999997</v>
      </c>
      <c r="F57" s="1271">
        <f>+E57/E56*100</f>
        <v>14.810518174787312</v>
      </c>
      <c r="G57" s="1272">
        <v>38</v>
      </c>
      <c r="H57" s="1271">
        <f>+G57/G56*100</f>
        <v>14.717273431448492</v>
      </c>
      <c r="I57" s="1272">
        <v>37.6</v>
      </c>
      <c r="J57" s="1271">
        <f>+I57/I56*100</f>
        <v>14.722004698512137</v>
      </c>
      <c r="K57" s="1272">
        <v>37.299999999999997</v>
      </c>
      <c r="L57" s="1271">
        <f>+K57/K56*100</f>
        <v>14.633189486072967</v>
      </c>
      <c r="M57" s="1272">
        <v>36.9</v>
      </c>
      <c r="N57" s="1272">
        <f>+M57/M56*100</f>
        <v>14.504716981132074</v>
      </c>
      <c r="O57" s="1254"/>
      <c r="P57" s="1228"/>
    </row>
    <row r="58" spans="1:16" ht="13.5" customHeight="1">
      <c r="A58" s="1228"/>
      <c r="B58" s="1232"/>
      <c r="C58" s="777"/>
      <c r="D58" s="778" t="s">
        <v>519</v>
      </c>
      <c r="E58" s="1271">
        <v>39.700000000000003</v>
      </c>
      <c r="F58" s="1271">
        <f>+E58/E56*100</f>
        <v>15.351894818252127</v>
      </c>
      <c r="G58" s="1272">
        <v>40</v>
      </c>
      <c r="H58" s="1271">
        <f>+G58/G56*100</f>
        <v>15.491866769945778</v>
      </c>
      <c r="I58" s="1272">
        <v>39.9</v>
      </c>
      <c r="J58" s="1271">
        <f>+I58/I56*100</f>
        <v>15.622552858261548</v>
      </c>
      <c r="K58" s="1272">
        <v>40.1</v>
      </c>
      <c r="L58" s="1271">
        <f>+K58/K56*100</f>
        <v>15.731659474303649</v>
      </c>
      <c r="M58" s="1272">
        <v>40.299999999999997</v>
      </c>
      <c r="N58" s="1272">
        <f>+M58/M56*100</f>
        <v>15.841194968553458</v>
      </c>
      <c r="O58" s="1254"/>
      <c r="P58" s="1228"/>
    </row>
    <row r="59" spans="1:16" s="856" customFormat="1" ht="13.5" customHeight="1">
      <c r="A59" s="888"/>
      <c r="B59" s="889"/>
      <c r="C59" s="890" t="s">
        <v>425</v>
      </c>
      <c r="D59" s="891"/>
      <c r="E59" s="892"/>
      <c r="F59" s="1273"/>
      <c r="G59" s="892"/>
      <c r="H59" s="1273"/>
      <c r="I59" s="892"/>
      <c r="J59" s="1273"/>
      <c r="K59" s="892"/>
      <c r="L59" s="1273"/>
      <c r="M59" s="892"/>
      <c r="N59" s="1273"/>
      <c r="O59" s="893"/>
      <c r="P59" s="884"/>
    </row>
    <row r="60" spans="1:16" ht="13.5" customHeight="1">
      <c r="A60" s="1228"/>
      <c r="B60" s="1274"/>
      <c r="C60" s="1275" t="s">
        <v>406</v>
      </c>
      <c r="D60" s="1249"/>
      <c r="E60" s="1233"/>
      <c r="F60" s="1276" t="s">
        <v>88</v>
      </c>
      <c r="G60" s="1277"/>
      <c r="H60" s="1277"/>
      <c r="I60" s="1278"/>
      <c r="J60" s="1277"/>
      <c r="K60" s="1277"/>
      <c r="L60" s="1277"/>
      <c r="M60" s="1277"/>
      <c r="N60" s="1277"/>
      <c r="O60" s="1254"/>
      <c r="P60" s="1228"/>
    </row>
    <row r="61" spans="1:16" ht="13.5" customHeight="1">
      <c r="A61" s="1228"/>
      <c r="B61" s="1030">
        <v>6</v>
      </c>
      <c r="C61" s="1423">
        <v>42736</v>
      </c>
      <c r="D61" s="1423"/>
      <c r="E61" s="1253"/>
      <c r="F61" s="1253"/>
      <c r="G61" s="1253"/>
      <c r="H61" s="1253"/>
      <c r="I61" s="1253"/>
      <c r="J61" s="1253"/>
      <c r="K61" s="1253"/>
      <c r="L61" s="1253"/>
      <c r="M61" s="1253"/>
      <c r="N61" s="1253"/>
      <c r="O61" s="1253"/>
      <c r="P61" s="1253"/>
    </row>
  </sheetData>
  <mergeCells count="120">
    <mergeCell ref="C35:D35"/>
    <mergeCell ref="C61:D61"/>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33:N33 E7:N7">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S71"/>
  <sheetViews>
    <sheetView workbookViewId="0"/>
  </sheetViews>
  <sheetFormatPr defaultRowHeight="12.75"/>
  <cols>
    <col min="1" max="1" width="1" style="1229" customWidth="1"/>
    <col min="2" max="2" width="2.5703125" style="1229" customWidth="1"/>
    <col min="3" max="3" width="1" style="1229" customWidth="1"/>
    <col min="4" max="4" width="34" style="1229" customWidth="1"/>
    <col min="5" max="5" width="7.42578125" style="1229" customWidth="1"/>
    <col min="6" max="6" width="4.85546875" style="1229" customWidth="1"/>
    <col min="7" max="7" width="7.42578125" style="1229" customWidth="1"/>
    <col min="8" max="8" width="4.85546875" style="1229" customWidth="1"/>
    <col min="9" max="9" width="7.42578125" style="1229" customWidth="1"/>
    <col min="10" max="10" width="4.85546875" style="1229" customWidth="1"/>
    <col min="11" max="11" width="7.42578125" style="1229" customWidth="1"/>
    <col min="12" max="12" width="4.85546875" style="1229" customWidth="1"/>
    <col min="13" max="13" width="7.42578125" style="1229" customWidth="1"/>
    <col min="14" max="14" width="4.85546875" style="1229" customWidth="1"/>
    <col min="15" max="15" width="2.5703125" style="1229" customWidth="1"/>
    <col min="16" max="16" width="1" style="1229" customWidth="1"/>
    <col min="17" max="16384" width="9.140625" style="1229"/>
  </cols>
  <sheetData>
    <row r="1" spans="1:16" ht="13.5" customHeight="1">
      <c r="A1" s="1228"/>
      <c r="B1" s="1279"/>
      <c r="C1" s="1427" t="s">
        <v>326</v>
      </c>
      <c r="D1" s="1427"/>
      <c r="E1" s="1224"/>
      <c r="F1" s="1224"/>
      <c r="G1" s="1224"/>
      <c r="H1" s="1224"/>
      <c r="I1" s="1224"/>
      <c r="J1" s="1224"/>
      <c r="K1" s="1224"/>
      <c r="L1" s="1224"/>
      <c r="M1" s="1280"/>
      <c r="N1" s="1224"/>
      <c r="O1" s="1224"/>
      <c r="P1" s="1228"/>
    </row>
    <row r="2" spans="1:16" ht="9.75" customHeight="1">
      <c r="A2" s="1228"/>
      <c r="B2" s="1281"/>
      <c r="C2" s="1282"/>
      <c r="D2" s="1281"/>
      <c r="E2" s="1283"/>
      <c r="F2" s="1283"/>
      <c r="G2" s="1283"/>
      <c r="H2" s="1283"/>
      <c r="I2" s="1231"/>
      <c r="J2" s="1231"/>
      <c r="K2" s="1231"/>
      <c r="L2" s="1231"/>
      <c r="M2" s="1231"/>
      <c r="N2" s="1231"/>
      <c r="O2" s="1284"/>
      <c r="P2" s="1228"/>
    </row>
    <row r="3" spans="1:16" ht="9" customHeight="1" thickBot="1">
      <c r="A3" s="1228"/>
      <c r="B3" s="1224"/>
      <c r="C3" s="1261"/>
      <c r="D3" s="1224"/>
      <c r="E3" s="1224"/>
      <c r="F3" s="1224"/>
      <c r="G3" s="1224"/>
      <c r="H3" s="1224"/>
      <c r="I3" s="1224"/>
      <c r="J3" s="1224"/>
      <c r="K3" s="1224"/>
      <c r="L3" s="1224"/>
      <c r="M3" s="1413" t="s">
        <v>73</v>
      </c>
      <c r="N3" s="1413"/>
      <c r="O3" s="1285"/>
      <c r="P3" s="1228"/>
    </row>
    <row r="4" spans="1:16" s="1240" customFormat="1" ht="13.5" customHeight="1" thickBot="1">
      <c r="A4" s="1235"/>
      <c r="B4" s="1262"/>
      <c r="C4" s="1237" t="s">
        <v>163</v>
      </c>
      <c r="D4" s="1238"/>
      <c r="E4" s="1238"/>
      <c r="F4" s="1238"/>
      <c r="G4" s="1238"/>
      <c r="H4" s="1238"/>
      <c r="I4" s="1238"/>
      <c r="J4" s="1238"/>
      <c r="K4" s="1238"/>
      <c r="L4" s="1238"/>
      <c r="M4" s="1238"/>
      <c r="N4" s="1239"/>
      <c r="O4" s="1285"/>
      <c r="P4" s="1235"/>
    </row>
    <row r="5" spans="1:16" ht="3.75" customHeight="1">
      <c r="A5" s="1228"/>
      <c r="B5" s="1224"/>
      <c r="C5" s="1428" t="s">
        <v>157</v>
      </c>
      <c r="D5" s="1429"/>
      <c r="E5" s="1224"/>
      <c r="F5" s="1286"/>
      <c r="G5" s="1286"/>
      <c r="H5" s="1286"/>
      <c r="I5" s="1286"/>
      <c r="J5" s="1286"/>
      <c r="K5" s="1224"/>
      <c r="L5" s="1286"/>
      <c r="M5" s="1286"/>
      <c r="N5" s="1286"/>
      <c r="O5" s="1285"/>
      <c r="P5" s="1228"/>
    </row>
    <row r="6" spans="1:16" ht="12.75" customHeight="1">
      <c r="A6" s="1228"/>
      <c r="B6" s="1224"/>
      <c r="C6" s="1429"/>
      <c r="D6" s="1429"/>
      <c r="E6" s="1243" t="s">
        <v>34</v>
      </c>
      <c r="F6" s="1244" t="s">
        <v>491</v>
      </c>
      <c r="G6" s="1243" t="s">
        <v>34</v>
      </c>
      <c r="H6" s="1244" t="s">
        <v>34</v>
      </c>
      <c r="I6" s="1245"/>
      <c r="J6" s="1244" t="s">
        <v>34</v>
      </c>
      <c r="K6" s="1246" t="s">
        <v>492</v>
      </c>
      <c r="L6" s="1247" t="s">
        <v>34</v>
      </c>
      <c r="M6" s="1247" t="s">
        <v>34</v>
      </c>
      <c r="N6" s="1248"/>
      <c r="O6" s="1285"/>
      <c r="P6" s="1228"/>
    </row>
    <row r="7" spans="1:16">
      <c r="A7" s="1228"/>
      <c r="B7" s="1224"/>
      <c r="C7" s="1287"/>
      <c r="D7" s="1287"/>
      <c r="E7" s="1416" t="s">
        <v>653</v>
      </c>
      <c r="F7" s="1416"/>
      <c r="G7" s="1416" t="s">
        <v>654</v>
      </c>
      <c r="H7" s="1416"/>
      <c r="I7" s="1416" t="s">
        <v>655</v>
      </c>
      <c r="J7" s="1416"/>
      <c r="K7" s="1416" t="s">
        <v>656</v>
      </c>
      <c r="L7" s="1416"/>
      <c r="M7" s="1416" t="s">
        <v>653</v>
      </c>
      <c r="N7" s="1416"/>
      <c r="O7" s="1288"/>
      <c r="P7" s="1228"/>
    </row>
    <row r="8" spans="1:16" s="1252" customFormat="1" ht="15.75" customHeight="1">
      <c r="A8" s="1250"/>
      <c r="B8" s="1289"/>
      <c r="C8" s="1409" t="s">
        <v>13</v>
      </c>
      <c r="D8" s="1409"/>
      <c r="E8" s="1425">
        <v>4575.3</v>
      </c>
      <c r="F8" s="1425"/>
      <c r="G8" s="1425">
        <v>4561.5</v>
      </c>
      <c r="H8" s="1425"/>
      <c r="I8" s="1425">
        <v>4513.3</v>
      </c>
      <c r="J8" s="1425"/>
      <c r="K8" s="1425">
        <v>4602.5</v>
      </c>
      <c r="L8" s="1425"/>
      <c r="M8" s="1426">
        <v>4661.5</v>
      </c>
      <c r="N8" s="1426"/>
      <c r="O8" s="1290"/>
      <c r="P8" s="1250"/>
    </row>
    <row r="9" spans="1:16" ht="11.25" customHeight="1">
      <c r="A9" s="1228"/>
      <c r="B9" s="1291"/>
      <c r="C9" s="774" t="s">
        <v>72</v>
      </c>
      <c r="D9" s="1253"/>
      <c r="E9" s="1430">
        <v>2348.6999999999998</v>
      </c>
      <c r="F9" s="1430"/>
      <c r="G9" s="1430">
        <v>2352</v>
      </c>
      <c r="H9" s="1430"/>
      <c r="I9" s="1430">
        <v>2303.9</v>
      </c>
      <c r="J9" s="1430"/>
      <c r="K9" s="1430">
        <v>2364.3000000000002</v>
      </c>
      <c r="L9" s="1430"/>
      <c r="M9" s="1431">
        <v>2400.6</v>
      </c>
      <c r="N9" s="1431"/>
      <c r="O9" s="1288"/>
      <c r="P9" s="1228"/>
    </row>
    <row r="10" spans="1:16" ht="11.25" customHeight="1">
      <c r="A10" s="1228"/>
      <c r="B10" s="1291"/>
      <c r="C10" s="774" t="s">
        <v>71</v>
      </c>
      <c r="D10" s="1253"/>
      <c r="E10" s="1430">
        <v>2226.6999999999998</v>
      </c>
      <c r="F10" s="1430"/>
      <c r="G10" s="1430">
        <v>2209.5</v>
      </c>
      <c r="H10" s="1430"/>
      <c r="I10" s="1430">
        <v>2209.4</v>
      </c>
      <c r="J10" s="1430"/>
      <c r="K10" s="1430">
        <v>2238.3000000000002</v>
      </c>
      <c r="L10" s="1430"/>
      <c r="M10" s="1431">
        <v>2260.9</v>
      </c>
      <c r="N10" s="1431"/>
      <c r="O10" s="1288"/>
      <c r="P10" s="1228"/>
    </row>
    <row r="11" spans="1:16" ht="15.75" customHeight="1">
      <c r="A11" s="1228"/>
      <c r="B11" s="1291"/>
      <c r="C11" s="774" t="s">
        <v>158</v>
      </c>
      <c r="D11" s="1253"/>
      <c r="E11" s="1430">
        <v>266.10000000000002</v>
      </c>
      <c r="F11" s="1430"/>
      <c r="G11" s="1430">
        <v>251.2</v>
      </c>
      <c r="H11" s="1430"/>
      <c r="I11" s="1430">
        <v>252.4</v>
      </c>
      <c r="J11" s="1430"/>
      <c r="K11" s="1430">
        <v>259.39999999999998</v>
      </c>
      <c r="L11" s="1430"/>
      <c r="M11" s="1431">
        <v>272.89999999999998</v>
      </c>
      <c r="N11" s="1431"/>
      <c r="O11" s="1288"/>
      <c r="P11" s="1228"/>
    </row>
    <row r="12" spans="1:16" ht="11.25" customHeight="1">
      <c r="A12" s="1228"/>
      <c r="B12" s="1291"/>
      <c r="C12" s="774" t="s">
        <v>159</v>
      </c>
      <c r="D12" s="1253"/>
      <c r="E12" s="1417">
        <v>2241</v>
      </c>
      <c r="F12" s="1417"/>
      <c r="G12" s="1417">
        <v>2237.6</v>
      </c>
      <c r="H12" s="1417"/>
      <c r="I12" s="1417">
        <v>2215.6</v>
      </c>
      <c r="J12" s="1417"/>
      <c r="K12" s="1417">
        <v>2233.3000000000002</v>
      </c>
      <c r="L12" s="1417"/>
      <c r="M12" s="1418">
        <v>2245.5</v>
      </c>
      <c r="N12" s="1418"/>
      <c r="O12" s="1288"/>
      <c r="P12" s="1228"/>
    </row>
    <row r="13" spans="1:16" ht="11.25" customHeight="1">
      <c r="A13" s="1228"/>
      <c r="B13" s="1291"/>
      <c r="C13" s="774" t="s">
        <v>160</v>
      </c>
      <c r="D13" s="1253"/>
      <c r="E13" s="1417">
        <v>2068.1999999999998</v>
      </c>
      <c r="F13" s="1417"/>
      <c r="G13" s="1417">
        <v>2072.6999999999998</v>
      </c>
      <c r="H13" s="1417"/>
      <c r="I13" s="1417">
        <v>2045.3</v>
      </c>
      <c r="J13" s="1417"/>
      <c r="K13" s="1417">
        <v>2109.8000000000002</v>
      </c>
      <c r="L13" s="1417"/>
      <c r="M13" s="1418">
        <v>2143.1</v>
      </c>
      <c r="N13" s="1418"/>
      <c r="O13" s="1288"/>
      <c r="P13" s="1228"/>
    </row>
    <row r="14" spans="1:16" ht="15.75" customHeight="1">
      <c r="A14" s="1228"/>
      <c r="B14" s="1291"/>
      <c r="C14" s="774" t="s">
        <v>384</v>
      </c>
      <c r="D14" s="1253"/>
      <c r="E14" s="1430">
        <v>342.7</v>
      </c>
      <c r="F14" s="1430"/>
      <c r="G14" s="1430">
        <v>323.7</v>
      </c>
      <c r="H14" s="1430"/>
      <c r="I14" s="1430">
        <v>295.60000000000002</v>
      </c>
      <c r="J14" s="1430"/>
      <c r="K14" s="1430">
        <v>328.8</v>
      </c>
      <c r="L14" s="1430"/>
      <c r="M14" s="1431">
        <v>341.8</v>
      </c>
      <c r="N14" s="1431"/>
      <c r="O14" s="1288"/>
      <c r="P14" s="1228"/>
    </row>
    <row r="15" spans="1:16" ht="11.25" customHeight="1">
      <c r="A15" s="1228"/>
      <c r="B15" s="1291"/>
      <c r="C15" s="774" t="s">
        <v>164</v>
      </c>
      <c r="D15" s="1253"/>
      <c r="E15" s="1417">
        <v>1118.8</v>
      </c>
      <c r="F15" s="1417"/>
      <c r="G15" s="1417">
        <v>1113.5999999999999</v>
      </c>
      <c r="H15" s="1417"/>
      <c r="I15" s="1417">
        <v>1105.2</v>
      </c>
      <c r="J15" s="1417"/>
      <c r="K15" s="1417">
        <v>1116.5</v>
      </c>
      <c r="L15" s="1417"/>
      <c r="M15" s="1418">
        <v>1132.2</v>
      </c>
      <c r="N15" s="1418"/>
      <c r="O15" s="1288"/>
      <c r="P15" s="1228"/>
    </row>
    <row r="16" spans="1:16" ht="11.25" customHeight="1">
      <c r="A16" s="1228"/>
      <c r="B16" s="1291"/>
      <c r="C16" s="774" t="s">
        <v>165</v>
      </c>
      <c r="D16" s="1253"/>
      <c r="E16" s="1417">
        <v>3113.9</v>
      </c>
      <c r="F16" s="1417"/>
      <c r="G16" s="1417">
        <v>3124.2</v>
      </c>
      <c r="H16" s="1417"/>
      <c r="I16" s="1417">
        <v>3112.5</v>
      </c>
      <c r="J16" s="1417"/>
      <c r="K16" s="1417">
        <v>3157.2</v>
      </c>
      <c r="L16" s="1417"/>
      <c r="M16" s="1418">
        <v>3187.5</v>
      </c>
      <c r="N16" s="1418"/>
      <c r="O16" s="1288"/>
      <c r="P16" s="1228"/>
    </row>
    <row r="17" spans="1:16" s="1295" customFormat="1" ht="15.75" customHeight="1">
      <c r="A17" s="1292"/>
      <c r="B17" s="1293"/>
      <c r="C17" s="774" t="s">
        <v>166</v>
      </c>
      <c r="D17" s="1253"/>
      <c r="E17" s="1417">
        <v>4029.3</v>
      </c>
      <c r="F17" s="1417"/>
      <c r="G17" s="1417">
        <v>3995.1</v>
      </c>
      <c r="H17" s="1417"/>
      <c r="I17" s="1417">
        <v>3971.6</v>
      </c>
      <c r="J17" s="1417"/>
      <c r="K17" s="1417">
        <v>4055.4</v>
      </c>
      <c r="L17" s="1417"/>
      <c r="M17" s="1418">
        <v>4106</v>
      </c>
      <c r="N17" s="1418"/>
      <c r="O17" s="1294"/>
      <c r="P17" s="1292"/>
    </row>
    <row r="18" spans="1:16" s="1295" customFormat="1" ht="11.25" customHeight="1">
      <c r="A18" s="1292"/>
      <c r="B18" s="1293"/>
      <c r="C18" s="774" t="s">
        <v>167</v>
      </c>
      <c r="D18" s="1253"/>
      <c r="E18" s="1417">
        <v>546.1</v>
      </c>
      <c r="F18" s="1417"/>
      <c r="G18" s="1417">
        <v>566.5</v>
      </c>
      <c r="H18" s="1417"/>
      <c r="I18" s="1417">
        <v>541.70000000000005</v>
      </c>
      <c r="J18" s="1417"/>
      <c r="K18" s="1417">
        <v>547.20000000000005</v>
      </c>
      <c r="L18" s="1417"/>
      <c r="M18" s="1418">
        <v>555.5</v>
      </c>
      <c r="N18" s="1418"/>
      <c r="O18" s="1294"/>
      <c r="P18" s="1292"/>
    </row>
    <row r="19" spans="1:16" ht="15.75" customHeight="1">
      <c r="A19" s="1228"/>
      <c r="B19" s="1291"/>
      <c r="C19" s="774" t="s">
        <v>168</v>
      </c>
      <c r="D19" s="1253"/>
      <c r="E19" s="1417">
        <v>3743.1</v>
      </c>
      <c r="F19" s="1417"/>
      <c r="G19" s="1417">
        <v>3734.9</v>
      </c>
      <c r="H19" s="1417"/>
      <c r="I19" s="1417">
        <v>3712.9</v>
      </c>
      <c r="J19" s="1417"/>
      <c r="K19" s="1417">
        <v>3775.8</v>
      </c>
      <c r="L19" s="1417"/>
      <c r="M19" s="1418">
        <v>3822.9</v>
      </c>
      <c r="N19" s="1418"/>
      <c r="O19" s="1288"/>
      <c r="P19" s="1228"/>
    </row>
    <row r="20" spans="1:16" ht="11.25" customHeight="1">
      <c r="A20" s="1228"/>
      <c r="B20" s="1291"/>
      <c r="C20" s="1296"/>
      <c r="D20" s="1144" t="s">
        <v>169</v>
      </c>
      <c r="E20" s="1417">
        <v>2910.9</v>
      </c>
      <c r="F20" s="1417"/>
      <c r="G20" s="1417">
        <v>2906.7</v>
      </c>
      <c r="H20" s="1417"/>
      <c r="I20" s="1417">
        <v>2897.7</v>
      </c>
      <c r="J20" s="1417"/>
      <c r="K20" s="1417">
        <v>2920.8</v>
      </c>
      <c r="L20" s="1417"/>
      <c r="M20" s="1418">
        <v>2966.7</v>
      </c>
      <c r="N20" s="1418"/>
      <c r="O20" s="1288"/>
      <c r="P20" s="1228"/>
    </row>
    <row r="21" spans="1:16" ht="11.25" customHeight="1">
      <c r="A21" s="1228"/>
      <c r="B21" s="1291"/>
      <c r="C21" s="1296"/>
      <c r="D21" s="1144" t="s">
        <v>170</v>
      </c>
      <c r="E21" s="1417">
        <v>703.7</v>
      </c>
      <c r="F21" s="1417"/>
      <c r="G21" s="1417">
        <v>701.3</v>
      </c>
      <c r="H21" s="1417"/>
      <c r="I21" s="1417">
        <v>696</v>
      </c>
      <c r="J21" s="1417"/>
      <c r="K21" s="1417">
        <v>712.3</v>
      </c>
      <c r="L21" s="1417"/>
      <c r="M21" s="1418">
        <v>709.5</v>
      </c>
      <c r="N21" s="1418"/>
      <c r="O21" s="1288"/>
      <c r="P21" s="1228"/>
    </row>
    <row r="22" spans="1:16" ht="11.25" customHeight="1">
      <c r="A22" s="1228"/>
      <c r="B22" s="1291"/>
      <c r="C22" s="1296"/>
      <c r="D22" s="1144" t="s">
        <v>130</v>
      </c>
      <c r="E22" s="1417">
        <v>128.5</v>
      </c>
      <c r="F22" s="1417"/>
      <c r="G22" s="1417">
        <v>126.9</v>
      </c>
      <c r="H22" s="1417"/>
      <c r="I22" s="1417">
        <v>119.3</v>
      </c>
      <c r="J22" s="1417"/>
      <c r="K22" s="1417">
        <v>142.69999999999999</v>
      </c>
      <c r="L22" s="1417"/>
      <c r="M22" s="1418">
        <v>146.69999999999999</v>
      </c>
      <c r="N22" s="1418"/>
      <c r="O22" s="1288"/>
      <c r="P22" s="1228"/>
    </row>
    <row r="23" spans="1:16" ht="11.25" customHeight="1">
      <c r="A23" s="1228"/>
      <c r="B23" s="1291"/>
      <c r="C23" s="774" t="s">
        <v>171</v>
      </c>
      <c r="D23" s="1253"/>
      <c r="E23" s="1417">
        <v>805.6</v>
      </c>
      <c r="F23" s="1417"/>
      <c r="G23" s="1417">
        <v>805.6</v>
      </c>
      <c r="H23" s="1417"/>
      <c r="I23" s="1417">
        <v>768.6</v>
      </c>
      <c r="J23" s="1417"/>
      <c r="K23" s="1417">
        <v>798</v>
      </c>
      <c r="L23" s="1417"/>
      <c r="M23" s="1418">
        <v>808.4</v>
      </c>
      <c r="N23" s="1418"/>
      <c r="O23" s="1288"/>
      <c r="P23" s="1228"/>
    </row>
    <row r="24" spans="1:16" ht="11.25" customHeight="1">
      <c r="A24" s="1228"/>
      <c r="B24" s="1291"/>
      <c r="C24" s="774" t="s">
        <v>130</v>
      </c>
      <c r="D24" s="1253"/>
      <c r="E24" s="1417">
        <v>26.5</v>
      </c>
      <c r="F24" s="1417"/>
      <c r="G24" s="1417">
        <v>21</v>
      </c>
      <c r="H24" s="1417"/>
      <c r="I24" s="1417">
        <v>31.7</v>
      </c>
      <c r="J24" s="1417"/>
      <c r="K24" s="1417">
        <v>28.7</v>
      </c>
      <c r="L24" s="1417"/>
      <c r="M24" s="1418">
        <v>30.2</v>
      </c>
      <c r="N24" s="1418"/>
      <c r="O24" s="1288"/>
      <c r="P24" s="1228"/>
    </row>
    <row r="25" spans="1:16" ht="15.75" customHeight="1">
      <c r="A25" s="1228"/>
      <c r="B25" s="1291"/>
      <c r="C25" s="779" t="s">
        <v>172</v>
      </c>
      <c r="D25" s="779"/>
      <c r="E25" s="1421"/>
      <c r="F25" s="1421"/>
      <c r="G25" s="1421"/>
      <c r="H25" s="1421"/>
      <c r="I25" s="1421"/>
      <c r="J25" s="1421"/>
      <c r="K25" s="1421"/>
      <c r="L25" s="1421"/>
      <c r="M25" s="1422"/>
      <c r="N25" s="1422"/>
      <c r="O25" s="1288"/>
      <c r="P25" s="1228"/>
    </row>
    <row r="26" spans="1:16" s="1270" customFormat="1" ht="13.5" customHeight="1">
      <c r="A26" s="1267"/>
      <c r="B26" s="1432" t="s">
        <v>173</v>
      </c>
      <c r="C26" s="1432"/>
      <c r="D26" s="1432"/>
      <c r="E26" s="1433">
        <v>64.400000000000006</v>
      </c>
      <c r="F26" s="1433"/>
      <c r="G26" s="1433">
        <v>64.3</v>
      </c>
      <c r="H26" s="1433"/>
      <c r="I26" s="1433">
        <v>64</v>
      </c>
      <c r="J26" s="1433"/>
      <c r="K26" s="1433">
        <v>65.099999999999994</v>
      </c>
      <c r="L26" s="1433"/>
      <c r="M26" s="1434">
        <v>66</v>
      </c>
      <c r="N26" s="1434"/>
      <c r="O26" s="1297"/>
      <c r="P26" s="1267"/>
    </row>
    <row r="27" spans="1:16" ht="11.25" customHeight="1">
      <c r="A27" s="1228"/>
      <c r="B27" s="1291"/>
      <c r="C27" s="777"/>
      <c r="D27" s="1144" t="s">
        <v>72</v>
      </c>
      <c r="E27" s="1421">
        <v>67.400000000000006</v>
      </c>
      <c r="F27" s="1421"/>
      <c r="G27" s="1421">
        <v>67.5</v>
      </c>
      <c r="H27" s="1421"/>
      <c r="I27" s="1421">
        <v>66.599999999999994</v>
      </c>
      <c r="J27" s="1421"/>
      <c r="K27" s="1421">
        <v>68.3</v>
      </c>
      <c r="L27" s="1421"/>
      <c r="M27" s="1422">
        <v>69.3</v>
      </c>
      <c r="N27" s="1422"/>
      <c r="O27" s="1288"/>
      <c r="P27" s="1228"/>
    </row>
    <row r="28" spans="1:16" ht="11.25" customHeight="1">
      <c r="A28" s="1228"/>
      <c r="B28" s="1291"/>
      <c r="C28" s="777"/>
      <c r="D28" s="1144" t="s">
        <v>71</v>
      </c>
      <c r="E28" s="1421">
        <v>61.5</v>
      </c>
      <c r="F28" s="1421"/>
      <c r="G28" s="1421">
        <v>61.3</v>
      </c>
      <c r="H28" s="1421"/>
      <c r="I28" s="1421">
        <v>61.5</v>
      </c>
      <c r="J28" s="1421"/>
      <c r="K28" s="1421">
        <v>62.2</v>
      </c>
      <c r="L28" s="1421"/>
      <c r="M28" s="1422">
        <v>62.9</v>
      </c>
      <c r="N28" s="1422"/>
      <c r="O28" s="1288"/>
      <c r="P28" s="1228"/>
    </row>
    <row r="29" spans="1:16" s="1270" customFormat="1" ht="13.5" customHeight="1">
      <c r="A29" s="1267"/>
      <c r="B29" s="1432" t="s">
        <v>158</v>
      </c>
      <c r="C29" s="1432"/>
      <c r="D29" s="1432"/>
      <c r="E29" s="1433">
        <v>24.2</v>
      </c>
      <c r="F29" s="1433"/>
      <c r="G29" s="1433">
        <v>22.8</v>
      </c>
      <c r="H29" s="1433"/>
      <c r="I29" s="1433">
        <v>22.9</v>
      </c>
      <c r="J29" s="1433"/>
      <c r="K29" s="1433">
        <v>23.6</v>
      </c>
      <c r="L29" s="1433"/>
      <c r="M29" s="1434">
        <v>24.9</v>
      </c>
      <c r="N29" s="1434"/>
      <c r="O29" s="1297"/>
      <c r="P29" s="1267"/>
    </row>
    <row r="30" spans="1:16" ht="11.25" customHeight="1">
      <c r="A30" s="1228"/>
      <c r="B30" s="1291"/>
      <c r="C30" s="777"/>
      <c r="D30" s="1144" t="s">
        <v>72</v>
      </c>
      <c r="E30" s="1421">
        <v>25.3</v>
      </c>
      <c r="F30" s="1421"/>
      <c r="G30" s="1421">
        <v>24.3</v>
      </c>
      <c r="H30" s="1421"/>
      <c r="I30" s="1421">
        <v>23.7</v>
      </c>
      <c r="J30" s="1421"/>
      <c r="K30" s="1421">
        <v>25.5</v>
      </c>
      <c r="L30" s="1421"/>
      <c r="M30" s="1422">
        <v>27</v>
      </c>
      <c r="N30" s="1422"/>
      <c r="O30" s="1288"/>
      <c r="P30" s="1228"/>
    </row>
    <row r="31" spans="1:16" ht="11.25" customHeight="1">
      <c r="A31" s="1228"/>
      <c r="B31" s="1291"/>
      <c r="C31" s="777"/>
      <c r="D31" s="1144" t="s">
        <v>71</v>
      </c>
      <c r="E31" s="1421">
        <v>23</v>
      </c>
      <c r="F31" s="1421"/>
      <c r="G31" s="1421">
        <v>21.3</v>
      </c>
      <c r="H31" s="1421"/>
      <c r="I31" s="1421">
        <v>22.1</v>
      </c>
      <c r="J31" s="1421"/>
      <c r="K31" s="1421">
        <v>21.7</v>
      </c>
      <c r="L31" s="1421"/>
      <c r="M31" s="1422">
        <v>22.7</v>
      </c>
      <c r="N31" s="1422"/>
      <c r="O31" s="1288"/>
      <c r="P31" s="1228"/>
    </row>
    <row r="32" spans="1:16" s="1270" customFormat="1" ht="13.5" customHeight="1">
      <c r="A32" s="1267"/>
      <c r="B32" s="1432" t="s">
        <v>174</v>
      </c>
      <c r="C32" s="1432"/>
      <c r="D32" s="1432"/>
      <c r="E32" s="1433">
        <v>50.2</v>
      </c>
      <c r="F32" s="1433"/>
      <c r="G32" s="1433">
        <v>50.4</v>
      </c>
      <c r="H32" s="1433"/>
      <c r="I32" s="1433">
        <v>50</v>
      </c>
      <c r="J32" s="1433"/>
      <c r="K32" s="1433">
        <v>52.2</v>
      </c>
      <c r="L32" s="1433"/>
      <c r="M32" s="1434">
        <v>53.2</v>
      </c>
      <c r="N32" s="1434"/>
      <c r="O32" s="1297"/>
      <c r="P32" s="1267"/>
    </row>
    <row r="33" spans="1:19" ht="11.25" customHeight="1">
      <c r="A33" s="1228"/>
      <c r="B33" s="1291"/>
      <c r="C33" s="777"/>
      <c r="D33" s="1144" t="s">
        <v>72</v>
      </c>
      <c r="E33" s="1421">
        <v>56</v>
      </c>
      <c r="F33" s="1421"/>
      <c r="G33" s="1421">
        <v>56.6</v>
      </c>
      <c r="H33" s="1421"/>
      <c r="I33" s="1421">
        <v>55.1</v>
      </c>
      <c r="J33" s="1421"/>
      <c r="K33" s="1421">
        <v>58.9</v>
      </c>
      <c r="L33" s="1421"/>
      <c r="M33" s="1422">
        <v>60.6</v>
      </c>
      <c r="N33" s="1422"/>
      <c r="O33" s="1288"/>
      <c r="P33" s="1228"/>
    </row>
    <row r="34" spans="1:19" ht="11.25" customHeight="1">
      <c r="A34" s="1228"/>
      <c r="B34" s="1291"/>
      <c r="C34" s="777"/>
      <c r="D34" s="1144" t="s">
        <v>71</v>
      </c>
      <c r="E34" s="1421">
        <v>45.2</v>
      </c>
      <c r="F34" s="1421"/>
      <c r="G34" s="1421">
        <v>44.9</v>
      </c>
      <c r="H34" s="1421"/>
      <c r="I34" s="1421">
        <v>45.5</v>
      </c>
      <c r="J34" s="1421"/>
      <c r="K34" s="1421">
        <v>46.1</v>
      </c>
      <c r="L34" s="1421"/>
      <c r="M34" s="1422">
        <v>46.6</v>
      </c>
      <c r="N34" s="1422"/>
      <c r="O34" s="1288"/>
      <c r="P34" s="1228"/>
    </row>
    <row r="35" spans="1:19" ht="15.75" customHeight="1">
      <c r="A35" s="1228"/>
      <c r="B35" s="1291"/>
      <c r="C35" s="1435" t="s">
        <v>175</v>
      </c>
      <c r="D35" s="1435"/>
      <c r="E35" s="1436">
        <v>0</v>
      </c>
      <c r="F35" s="1436"/>
      <c r="G35" s="1436">
        <v>0</v>
      </c>
      <c r="H35" s="1436"/>
      <c r="I35" s="1436">
        <v>0</v>
      </c>
      <c r="J35" s="1436"/>
      <c r="K35" s="1436">
        <v>0</v>
      </c>
      <c r="L35" s="1436"/>
      <c r="M35" s="1440">
        <v>0</v>
      </c>
      <c r="N35" s="1440"/>
      <c r="O35" s="1288"/>
      <c r="P35" s="1228"/>
    </row>
    <row r="36" spans="1:19" ht="11.25" customHeight="1">
      <c r="A36" s="1228"/>
      <c r="B36" s="1291"/>
      <c r="C36" s="1437" t="s">
        <v>173</v>
      </c>
      <c r="D36" s="1437"/>
      <c r="E36" s="1438">
        <v>-5.9000000000000057</v>
      </c>
      <c r="F36" s="1438"/>
      <c r="G36" s="1438">
        <v>-6.2000000000000028</v>
      </c>
      <c r="H36" s="1438"/>
      <c r="I36" s="1438">
        <v>-5.0999999999999943</v>
      </c>
      <c r="J36" s="1438"/>
      <c r="K36" s="1438">
        <v>-6.0999999999999943</v>
      </c>
      <c r="L36" s="1438"/>
      <c r="M36" s="1439">
        <v>-6.3999999999999986</v>
      </c>
      <c r="N36" s="1439"/>
      <c r="O36" s="1288"/>
      <c r="P36" s="1228"/>
    </row>
    <row r="37" spans="1:19" ht="11.25" customHeight="1">
      <c r="A37" s="1228"/>
      <c r="B37" s="1291"/>
      <c r="C37" s="1437" t="s">
        <v>158</v>
      </c>
      <c r="D37" s="1437"/>
      <c r="E37" s="1438">
        <v>-2.3000000000000007</v>
      </c>
      <c r="F37" s="1438"/>
      <c r="G37" s="1438">
        <v>-3</v>
      </c>
      <c r="H37" s="1438"/>
      <c r="I37" s="1438">
        <v>-1.5999999999999979</v>
      </c>
      <c r="J37" s="1438"/>
      <c r="K37" s="1438">
        <v>-3.8000000000000007</v>
      </c>
      <c r="L37" s="1438"/>
      <c r="M37" s="1439">
        <v>-4.3000000000000007</v>
      </c>
      <c r="N37" s="1439"/>
      <c r="O37" s="1288"/>
      <c r="P37" s="1228"/>
    </row>
    <row r="38" spans="1:19" ht="11.25" customHeight="1">
      <c r="A38" s="1228"/>
      <c r="B38" s="1291"/>
      <c r="C38" s="1437" t="s">
        <v>174</v>
      </c>
      <c r="D38" s="1437"/>
      <c r="E38" s="1438">
        <v>-10.799999999999997</v>
      </c>
      <c r="F38" s="1438"/>
      <c r="G38" s="1438">
        <v>-11.700000000000003</v>
      </c>
      <c r="H38" s="1438"/>
      <c r="I38" s="1438">
        <v>-9.6000000000000014</v>
      </c>
      <c r="J38" s="1438"/>
      <c r="K38" s="1438">
        <v>-12.799999999999997</v>
      </c>
      <c r="L38" s="1438"/>
      <c r="M38" s="1439">
        <v>-14</v>
      </c>
      <c r="N38" s="1439"/>
      <c r="O38" s="1288"/>
      <c r="P38" s="1228"/>
    </row>
    <row r="39" spans="1:19" ht="11.25" customHeight="1" thickBot="1">
      <c r="A39" s="1228"/>
      <c r="B39" s="1291"/>
      <c r="C39" s="1144"/>
      <c r="D39" s="1144"/>
      <c r="E39" s="1298"/>
      <c r="F39" s="1298"/>
      <c r="G39" s="1298"/>
      <c r="H39" s="1298"/>
      <c r="I39" s="1298"/>
      <c r="J39" s="1298"/>
      <c r="K39" s="1298"/>
      <c r="L39" s="1298"/>
      <c r="M39" s="1299"/>
      <c r="N39" s="1299"/>
      <c r="O39" s="1288"/>
      <c r="P39" s="1228"/>
    </row>
    <row r="40" spans="1:19" s="1240" customFormat="1" ht="13.5" customHeight="1" thickBot="1">
      <c r="A40" s="1235"/>
      <c r="B40" s="1262"/>
      <c r="C40" s="1237" t="s">
        <v>520</v>
      </c>
      <c r="D40" s="1238"/>
      <c r="E40" s="1238"/>
      <c r="F40" s="1238"/>
      <c r="G40" s="1238"/>
      <c r="H40" s="1238"/>
      <c r="I40" s="1238"/>
      <c r="J40" s="1238"/>
      <c r="K40" s="1238"/>
      <c r="L40" s="1238"/>
      <c r="M40" s="1238"/>
      <c r="N40" s="1239"/>
      <c r="O40" s="1288"/>
      <c r="P40" s="1235"/>
    </row>
    <row r="41" spans="1:19" s="1240" customFormat="1" ht="3.75" customHeight="1">
      <c r="A41" s="1235"/>
      <c r="B41" s="1262"/>
      <c r="C41" s="1442" t="s">
        <v>161</v>
      </c>
      <c r="D41" s="1442"/>
      <c r="E41" s="1262"/>
      <c r="F41" s="1262"/>
      <c r="G41" s="1262"/>
      <c r="H41" s="1262"/>
      <c r="I41" s="1262"/>
      <c r="J41" s="1262"/>
      <c r="K41" s="1262"/>
      <c r="L41" s="1262"/>
      <c r="M41" s="1262"/>
      <c r="N41" s="1262"/>
      <c r="O41" s="1288"/>
      <c r="P41" s="1235"/>
    </row>
    <row r="42" spans="1:19" s="1295" customFormat="1" ht="12.75" customHeight="1">
      <c r="A42" s="1292"/>
      <c r="B42" s="1253"/>
      <c r="C42" s="1442"/>
      <c r="D42" s="1442"/>
      <c r="E42" s="1243" t="s">
        <v>34</v>
      </c>
      <c r="F42" s="1244" t="s">
        <v>491</v>
      </c>
      <c r="G42" s="1243" t="s">
        <v>34</v>
      </c>
      <c r="H42" s="1244" t="s">
        <v>34</v>
      </c>
      <c r="I42" s="1245"/>
      <c r="J42" s="1244" t="s">
        <v>34</v>
      </c>
      <c r="K42" s="1246" t="s">
        <v>492</v>
      </c>
      <c r="L42" s="1247" t="s">
        <v>34</v>
      </c>
      <c r="M42" s="1247" t="s">
        <v>34</v>
      </c>
      <c r="N42" s="1248"/>
      <c r="O42" s="1294"/>
      <c r="P42" s="1292"/>
    </row>
    <row r="43" spans="1:19">
      <c r="A43" s="1228"/>
      <c r="B43" s="1224"/>
      <c r="C43" s="1249"/>
      <c r="D43" s="1249"/>
      <c r="E43" s="1416" t="str">
        <f>+E7</f>
        <v>3.º trimestre</v>
      </c>
      <c r="F43" s="1416"/>
      <c r="G43" s="1416" t="str">
        <f>+G7</f>
        <v>4.º trimestre</v>
      </c>
      <c r="H43" s="1416"/>
      <c r="I43" s="1416" t="str">
        <f>+I7</f>
        <v>1.º trimestre</v>
      </c>
      <c r="J43" s="1416"/>
      <c r="K43" s="1416" t="str">
        <f>+K7</f>
        <v>2.º trimestre</v>
      </c>
      <c r="L43" s="1416"/>
      <c r="M43" s="1416" t="str">
        <f>+M7</f>
        <v>3.º trimestre</v>
      </c>
      <c r="N43" s="1416"/>
      <c r="O43" s="1288"/>
      <c r="P43" s="1228"/>
    </row>
    <row r="44" spans="1:19" ht="11.25" customHeight="1">
      <c r="A44" s="1228"/>
      <c r="B44" s="1224"/>
      <c r="C44" s="1249"/>
      <c r="D44" s="1249"/>
      <c r="E44" s="787" t="s">
        <v>162</v>
      </c>
      <c r="F44" s="787" t="s">
        <v>107</v>
      </c>
      <c r="G44" s="787" t="s">
        <v>162</v>
      </c>
      <c r="H44" s="787" t="s">
        <v>107</v>
      </c>
      <c r="I44" s="788" t="s">
        <v>162</v>
      </c>
      <c r="J44" s="788" t="s">
        <v>107</v>
      </c>
      <c r="K44" s="788" t="s">
        <v>162</v>
      </c>
      <c r="L44" s="788" t="s">
        <v>107</v>
      </c>
      <c r="M44" s="788" t="s">
        <v>162</v>
      </c>
      <c r="N44" s="788" t="s">
        <v>107</v>
      </c>
      <c r="O44" s="1288"/>
      <c r="P44" s="1228"/>
    </row>
    <row r="45" spans="1:19" s="1252" customFormat="1" ht="15" customHeight="1">
      <c r="A45" s="1250"/>
      <c r="B45" s="1300"/>
      <c r="C45" s="1409" t="s">
        <v>13</v>
      </c>
      <c r="D45" s="1409"/>
      <c r="E45" s="1301">
        <v>4575.3</v>
      </c>
      <c r="F45" s="1301">
        <f>+E45/E45*100</f>
        <v>100</v>
      </c>
      <c r="G45" s="1301">
        <v>4561.5</v>
      </c>
      <c r="H45" s="1301">
        <f>+G45/G45*100</f>
        <v>100</v>
      </c>
      <c r="I45" s="1301">
        <v>4513.3</v>
      </c>
      <c r="J45" s="1301">
        <f>+I45/I45*100</f>
        <v>100</v>
      </c>
      <c r="K45" s="1301">
        <v>4602.5</v>
      </c>
      <c r="L45" s="1301">
        <f>+K45/K45*100</f>
        <v>100</v>
      </c>
      <c r="M45" s="1301">
        <v>4661.5</v>
      </c>
      <c r="N45" s="1301">
        <f>+M45/M45*100</f>
        <v>100</v>
      </c>
      <c r="O45" s="1290"/>
      <c r="P45" s="1250"/>
      <c r="S45" s="1761"/>
    </row>
    <row r="46" spans="1:19" s="1295" customFormat="1" ht="11.25" customHeight="1">
      <c r="A46" s="1292"/>
      <c r="B46" s="1253"/>
      <c r="C46" s="778"/>
      <c r="D46" s="1302" t="s">
        <v>158</v>
      </c>
      <c r="E46" s="1303">
        <v>266.10000000000002</v>
      </c>
      <c r="F46" s="1303">
        <f>+E46/E$45*100</f>
        <v>5.8160120647826368</v>
      </c>
      <c r="G46" s="1303">
        <v>251.2</v>
      </c>
      <c r="H46" s="1303">
        <f>+G46/G$45*100</f>
        <v>5.5069604296832182</v>
      </c>
      <c r="I46" s="1303">
        <v>252.4</v>
      </c>
      <c r="J46" s="1303">
        <f>+I46/I$45*100</f>
        <v>5.592360357166597</v>
      </c>
      <c r="K46" s="1303">
        <v>259.39999999999998</v>
      </c>
      <c r="L46" s="1303">
        <f>+K46/K$45*100</f>
        <v>5.6360673546985334</v>
      </c>
      <c r="M46" s="1303">
        <v>272.89999999999998</v>
      </c>
      <c r="N46" s="1303">
        <f>+M46/M$45*100</f>
        <v>5.8543387321677569</v>
      </c>
      <c r="O46" s="1294"/>
      <c r="P46" s="1292"/>
      <c r="S46" s="1760"/>
    </row>
    <row r="47" spans="1:19" s="1295" customFormat="1" ht="11.25" customHeight="1">
      <c r="A47" s="1292"/>
      <c r="B47" s="1253"/>
      <c r="C47" s="778"/>
      <c r="D47" s="774" t="s">
        <v>521</v>
      </c>
      <c r="E47" s="1303">
        <v>917.8</v>
      </c>
      <c r="F47" s="1303">
        <f>+E47/E45*100</f>
        <v>20.059886783380325</v>
      </c>
      <c r="G47" s="1303">
        <v>924.9</v>
      </c>
      <c r="H47" s="1303">
        <f>+G47/G45*100</f>
        <v>20.276224926011182</v>
      </c>
      <c r="I47" s="1303">
        <v>893.3</v>
      </c>
      <c r="J47" s="1303">
        <f>+I47/I45*100</f>
        <v>19.792612943965608</v>
      </c>
      <c r="K47" s="1303">
        <v>941.9</v>
      </c>
      <c r="L47" s="1303">
        <f>+K47/K45*100</f>
        <v>20.464964693101575</v>
      </c>
      <c r="M47" s="1303">
        <v>969.2</v>
      </c>
      <c r="N47" s="1303">
        <f>+M47/M45*100</f>
        <v>20.791590689692161</v>
      </c>
      <c r="O47" s="1294"/>
      <c r="P47" s="1292"/>
      <c r="S47" s="1760"/>
    </row>
    <row r="48" spans="1:19" s="1295" customFormat="1" ht="12.75" customHeight="1">
      <c r="A48" s="1292"/>
      <c r="B48" s="1304"/>
      <c r="C48" s="774" t="s">
        <v>189</v>
      </c>
      <c r="D48" s="780"/>
      <c r="E48" s="1303">
        <v>1575.4</v>
      </c>
      <c r="F48" s="1303">
        <f>E48/E$45*100</f>
        <v>34.432714794658274</v>
      </c>
      <c r="G48" s="1303">
        <v>1576.3</v>
      </c>
      <c r="H48" s="1303">
        <f>G48/G$45*100</f>
        <v>34.556615148525708</v>
      </c>
      <c r="I48" s="1303">
        <v>1562.8</v>
      </c>
      <c r="J48" s="1303">
        <f>I48/I$45*100</f>
        <v>34.62654820198081</v>
      </c>
      <c r="K48" s="1303">
        <v>1596.5</v>
      </c>
      <c r="L48" s="1303">
        <f>K48/K$45*100</f>
        <v>34.687669744703967</v>
      </c>
      <c r="M48" s="1303">
        <v>1605.8</v>
      </c>
      <c r="N48" s="1303">
        <f>M48/M$45*100</f>
        <v>34.448139011047942</v>
      </c>
      <c r="O48" s="1294"/>
      <c r="P48" s="1292"/>
      <c r="S48" s="1760"/>
    </row>
    <row r="49" spans="1:19" s="1295" customFormat="1" ht="10.5" customHeight="1">
      <c r="A49" s="1292"/>
      <c r="B49" s="1253"/>
      <c r="C49" s="777"/>
      <c r="D49" s="1144" t="s">
        <v>158</v>
      </c>
      <c r="E49" s="1305">
        <v>102.6</v>
      </c>
      <c r="F49" s="1305">
        <f>E49/E48*100</f>
        <v>6.512631712580931</v>
      </c>
      <c r="G49" s="1305">
        <v>99.2</v>
      </c>
      <c r="H49" s="1305">
        <f>G49/G48*100</f>
        <v>6.2932182960096439</v>
      </c>
      <c r="I49" s="1305">
        <v>102.3</v>
      </c>
      <c r="J49" s="1305">
        <f>I49/I48*100</f>
        <v>6.5459431789096492</v>
      </c>
      <c r="K49" s="1305">
        <v>101.7</v>
      </c>
      <c r="L49" s="1305">
        <f>K49/K48*100</f>
        <v>6.3701847792045099</v>
      </c>
      <c r="M49" s="1305">
        <v>102.4</v>
      </c>
      <c r="N49" s="1305">
        <f>M49/M48*100</f>
        <v>6.3768837962386362</v>
      </c>
      <c r="O49" s="1294"/>
      <c r="P49" s="1292"/>
      <c r="S49" s="1760"/>
    </row>
    <row r="50" spans="1:19" s="1295" customFormat="1" ht="10.5" customHeight="1">
      <c r="A50" s="1292"/>
      <c r="B50" s="1253"/>
      <c r="C50" s="777"/>
      <c r="D50" s="1144" t="s">
        <v>521</v>
      </c>
      <c r="E50" s="1305">
        <v>284.10000000000002</v>
      </c>
      <c r="F50" s="1305">
        <f>+E50/E48*100</f>
        <v>18.03351529770217</v>
      </c>
      <c r="G50" s="1305">
        <v>288.60000000000002</v>
      </c>
      <c r="H50" s="1305">
        <f>+G50/G48*100</f>
        <v>18.30869758294741</v>
      </c>
      <c r="I50" s="1305">
        <v>278.3</v>
      </c>
      <c r="J50" s="1305">
        <f>+I50/I48*100</f>
        <v>17.807780906066036</v>
      </c>
      <c r="K50" s="1305">
        <v>298.8</v>
      </c>
      <c r="L50" s="1305">
        <f>+K50/K48*100</f>
        <v>18.715941121202633</v>
      </c>
      <c r="M50" s="1305">
        <v>314.89999999999998</v>
      </c>
      <c r="N50" s="1305">
        <f>+M50/M48*100</f>
        <v>19.610163158550254</v>
      </c>
      <c r="O50" s="1294"/>
      <c r="P50" s="1292"/>
      <c r="S50" s="1760"/>
    </row>
    <row r="51" spans="1:19" s="1295" customFormat="1" ht="12.75" customHeight="1">
      <c r="A51" s="1292"/>
      <c r="B51" s="1253"/>
      <c r="C51" s="774" t="s">
        <v>190</v>
      </c>
      <c r="D51" s="780"/>
      <c r="E51" s="1303">
        <v>1067.4000000000001</v>
      </c>
      <c r="F51" s="1303">
        <f>E51/E$45*100</f>
        <v>23.329617729984918</v>
      </c>
      <c r="G51" s="1303">
        <v>1051.8</v>
      </c>
      <c r="H51" s="1303">
        <f>G51/G$45*100</f>
        <v>23.058204537980924</v>
      </c>
      <c r="I51" s="1303">
        <v>1029.8</v>
      </c>
      <c r="J51" s="1303">
        <f>I51/I$45*100</f>
        <v>22.81700751113376</v>
      </c>
      <c r="K51" s="1303">
        <v>1045.4000000000001</v>
      </c>
      <c r="L51" s="1303">
        <f>K51/K$45*100</f>
        <v>22.713742531233027</v>
      </c>
      <c r="M51" s="1303">
        <v>1068.3</v>
      </c>
      <c r="N51" s="1303">
        <f>M51/M$45*100</f>
        <v>22.91751582108763</v>
      </c>
      <c r="O51" s="1294"/>
      <c r="P51" s="1292"/>
      <c r="S51" s="1760"/>
    </row>
    <row r="52" spans="1:19" s="1295" customFormat="1" ht="10.5" customHeight="1">
      <c r="A52" s="1292"/>
      <c r="B52" s="1253"/>
      <c r="C52" s="777"/>
      <c r="D52" s="1144" t="s">
        <v>158</v>
      </c>
      <c r="E52" s="1305">
        <v>59.7</v>
      </c>
      <c r="F52" s="1305">
        <f>E52/E51*100</f>
        <v>5.5930297920179877</v>
      </c>
      <c r="G52" s="1305">
        <v>52.3</v>
      </c>
      <c r="H52" s="1305">
        <f>G52/G51*100</f>
        <v>4.9724282182924506</v>
      </c>
      <c r="I52" s="1305">
        <v>55.1</v>
      </c>
      <c r="J52" s="1305">
        <f>I52/I51*100</f>
        <v>5.3505535055350562</v>
      </c>
      <c r="K52" s="1305">
        <v>51.7</v>
      </c>
      <c r="L52" s="1305">
        <f>K52/K51*100</f>
        <v>4.9454754161086658</v>
      </c>
      <c r="M52" s="1305">
        <v>57.2</v>
      </c>
      <c r="N52" s="1305">
        <f>M52/M51*100</f>
        <v>5.3543012262473093</v>
      </c>
      <c r="O52" s="1294"/>
      <c r="P52" s="1292"/>
      <c r="S52" s="1760"/>
    </row>
    <row r="53" spans="1:19" s="1295" customFormat="1" ht="10.5" customHeight="1">
      <c r="A53" s="1292"/>
      <c r="B53" s="1253"/>
      <c r="C53" s="777"/>
      <c r="D53" s="1144" t="s">
        <v>521</v>
      </c>
      <c r="E53" s="1305">
        <v>262.10000000000002</v>
      </c>
      <c r="F53" s="1305">
        <f>+E53/E51*100</f>
        <v>24.55499344200862</v>
      </c>
      <c r="G53" s="1305">
        <v>261.5</v>
      </c>
      <c r="H53" s="1305">
        <f>+G53/G51*100</f>
        <v>24.862141091462256</v>
      </c>
      <c r="I53" s="1305">
        <v>238.1</v>
      </c>
      <c r="J53" s="1305">
        <f>+I53/I51*100</f>
        <v>23.120994367838417</v>
      </c>
      <c r="K53" s="1305">
        <v>256.8</v>
      </c>
      <c r="L53" s="1305">
        <f>+K53/K51*100</f>
        <v>24.564759900516549</v>
      </c>
      <c r="M53" s="1305">
        <v>261.5</v>
      </c>
      <c r="N53" s="1305">
        <f>+M53/M51*100</f>
        <v>24.478142843770478</v>
      </c>
      <c r="O53" s="1294"/>
      <c r="P53" s="1292"/>
      <c r="S53" s="1760"/>
    </row>
    <row r="54" spans="1:19" s="1295" customFormat="1" ht="12.75" customHeight="1">
      <c r="A54" s="1292"/>
      <c r="B54" s="1253"/>
      <c r="C54" s="774" t="s">
        <v>59</v>
      </c>
      <c r="D54" s="780"/>
      <c r="E54" s="1303">
        <v>1203</v>
      </c>
      <c r="F54" s="1303">
        <f>E54/E$45*100</f>
        <v>26.293357812602451</v>
      </c>
      <c r="G54" s="1303">
        <v>1224.4000000000001</v>
      </c>
      <c r="H54" s="1303">
        <f>G54/G$45*100</f>
        <v>26.842047572070594</v>
      </c>
      <c r="I54" s="1303">
        <v>1211.5999999999999</v>
      </c>
      <c r="J54" s="1303">
        <f>I54/I$45*100</f>
        <v>26.845102253340126</v>
      </c>
      <c r="K54" s="1303">
        <v>1234.4000000000001</v>
      </c>
      <c r="L54" s="1303">
        <f>K54/K$45*100</f>
        <v>26.820206409560022</v>
      </c>
      <c r="M54" s="1303">
        <v>1242.0999999999999</v>
      </c>
      <c r="N54" s="1303">
        <f>M54/M$45*100</f>
        <v>26.645929421859915</v>
      </c>
      <c r="O54" s="1294"/>
      <c r="P54" s="1292"/>
      <c r="S54" s="1760"/>
    </row>
    <row r="55" spans="1:19" s="1295" customFormat="1" ht="10.5" customHeight="1">
      <c r="A55" s="1292"/>
      <c r="B55" s="1253"/>
      <c r="C55" s="777"/>
      <c r="D55" s="1144" t="s">
        <v>158</v>
      </c>
      <c r="E55" s="1305">
        <v>59</v>
      </c>
      <c r="F55" s="1305">
        <f>E55/E54*100</f>
        <v>4.9044056525353286</v>
      </c>
      <c r="G55" s="1305">
        <v>65.2</v>
      </c>
      <c r="H55" s="1305">
        <f>G55/G54*100</f>
        <v>5.3250571708591963</v>
      </c>
      <c r="I55" s="1305">
        <v>59.7</v>
      </c>
      <c r="J55" s="1305">
        <f>I55/I54*100</f>
        <v>4.9273687685704859</v>
      </c>
      <c r="K55" s="1305">
        <v>67.599999999999994</v>
      </c>
      <c r="L55" s="1305">
        <f>K55/K54*100</f>
        <v>5.4763447828904726</v>
      </c>
      <c r="M55" s="1305">
        <v>66.599999999999994</v>
      </c>
      <c r="N55" s="1305">
        <f>M55/M54*100</f>
        <v>5.3618871266403669</v>
      </c>
      <c r="O55" s="1294"/>
      <c r="P55" s="1292"/>
      <c r="S55" s="1760"/>
    </row>
    <row r="56" spans="1:19" s="1295" customFormat="1" ht="10.5" customHeight="1">
      <c r="A56" s="1292"/>
      <c r="B56" s="1253"/>
      <c r="C56" s="777"/>
      <c r="D56" s="1144" t="s">
        <v>521</v>
      </c>
      <c r="E56" s="1305">
        <v>228.1</v>
      </c>
      <c r="F56" s="1305">
        <f>+E56/E54*100</f>
        <v>18.960931005818786</v>
      </c>
      <c r="G56" s="1305">
        <v>232.4</v>
      </c>
      <c r="H56" s="1305">
        <f>+G56/G54*100</f>
        <v>18.980725253185231</v>
      </c>
      <c r="I56" s="1305">
        <v>231.5</v>
      </c>
      <c r="J56" s="1305">
        <f>+I56/I54*100</f>
        <v>19.106965995378015</v>
      </c>
      <c r="K56" s="1305">
        <v>235</v>
      </c>
      <c r="L56" s="1305">
        <f>+K56/K54*100</f>
        <v>19.037589112119246</v>
      </c>
      <c r="M56" s="1305">
        <v>237.4</v>
      </c>
      <c r="N56" s="1305">
        <f>+M56/M54*100</f>
        <v>19.112792850817168</v>
      </c>
      <c r="O56" s="1294"/>
      <c r="P56" s="1292"/>
      <c r="S56" s="1760"/>
    </row>
    <row r="57" spans="1:19" s="1295" customFormat="1" ht="12.75" customHeight="1">
      <c r="A57" s="1292"/>
      <c r="B57" s="1253"/>
      <c r="C57" s="774" t="s">
        <v>192</v>
      </c>
      <c r="D57" s="780"/>
      <c r="E57" s="1303">
        <v>305.89999999999998</v>
      </c>
      <c r="F57" s="1303">
        <f>E57/E$45*100</f>
        <v>6.6859003781172808</v>
      </c>
      <c r="G57" s="1303">
        <v>301</v>
      </c>
      <c r="H57" s="1303">
        <f>G57/G$45*100</f>
        <v>6.5987065658226456</v>
      </c>
      <c r="I57" s="1303">
        <v>298.2</v>
      </c>
      <c r="J57" s="1303">
        <f>I57/I$45*100</f>
        <v>6.6071389005827221</v>
      </c>
      <c r="K57" s="1303">
        <v>296.10000000000002</v>
      </c>
      <c r="L57" s="1303">
        <f>K57/K$45*100</f>
        <v>6.4334600760456269</v>
      </c>
      <c r="M57" s="1303">
        <v>308.10000000000002</v>
      </c>
      <c r="N57" s="1303">
        <f>M57/M$45*100</f>
        <v>6.6094604740963208</v>
      </c>
      <c r="O57" s="1294"/>
      <c r="P57" s="1292"/>
      <c r="S57" s="1760"/>
    </row>
    <row r="58" spans="1:19" s="1295" customFormat="1" ht="10.5" customHeight="1">
      <c r="A58" s="1292"/>
      <c r="B58" s="1253"/>
      <c r="C58" s="777"/>
      <c r="D58" s="1144" t="s">
        <v>158</v>
      </c>
      <c r="E58" s="1305">
        <v>15</v>
      </c>
      <c r="F58" s="1305">
        <f>E58/E57*100</f>
        <v>4.9035632559660023</v>
      </c>
      <c r="G58" s="1305">
        <v>12.2</v>
      </c>
      <c r="H58" s="1305">
        <f>G58/G57*100</f>
        <v>4.0531561461794023</v>
      </c>
      <c r="I58" s="1305">
        <v>13.8</v>
      </c>
      <c r="J58" s="1305">
        <f>I58/I57*100</f>
        <v>4.6277665995975861</v>
      </c>
      <c r="K58" s="1305">
        <v>13.2</v>
      </c>
      <c r="L58" s="1305">
        <f>K58/K57*100</f>
        <v>4.4579533941236065</v>
      </c>
      <c r="M58" s="1305">
        <v>16.3</v>
      </c>
      <c r="N58" s="1305">
        <f>M58/M57*100</f>
        <v>5.2904901006166831</v>
      </c>
      <c r="O58" s="1294"/>
      <c r="P58" s="1292"/>
      <c r="S58" s="1760"/>
    </row>
    <row r="59" spans="1:19" s="1295" customFormat="1" ht="10.5" customHeight="1">
      <c r="A59" s="1292"/>
      <c r="B59" s="1253"/>
      <c r="C59" s="777"/>
      <c r="D59" s="1144" t="s">
        <v>521</v>
      </c>
      <c r="E59" s="1305">
        <v>65.099999999999994</v>
      </c>
      <c r="F59" s="1305">
        <f>+E59/E57*100</f>
        <v>21.28146453089245</v>
      </c>
      <c r="G59" s="1305">
        <v>65.3</v>
      </c>
      <c r="H59" s="1305">
        <f>+G59/G57*100</f>
        <v>21.694352159468437</v>
      </c>
      <c r="I59" s="1305">
        <v>64.8</v>
      </c>
      <c r="J59" s="1305">
        <f>+I59/I57*100</f>
        <v>21.730382293762577</v>
      </c>
      <c r="K59" s="1305">
        <v>66.3</v>
      </c>
      <c r="L59" s="1305">
        <f>+K59/K57*100</f>
        <v>22.391084093211749</v>
      </c>
      <c r="M59" s="1305">
        <v>68</v>
      </c>
      <c r="N59" s="1305">
        <f>+M59/M57*100</f>
        <v>22.070756247971438</v>
      </c>
      <c r="O59" s="1294"/>
      <c r="P59" s="1292"/>
      <c r="S59" s="1760"/>
    </row>
    <row r="60" spans="1:19" s="1295" customFormat="1" ht="12.75" customHeight="1">
      <c r="A60" s="1292"/>
      <c r="B60" s="1253"/>
      <c r="C60" s="774" t="s">
        <v>193</v>
      </c>
      <c r="D60" s="780"/>
      <c r="E60" s="1303">
        <v>202.4</v>
      </c>
      <c r="F60" s="1303">
        <f>E60/E$45*100</f>
        <v>4.4237536336415095</v>
      </c>
      <c r="G60" s="1303">
        <v>190.5</v>
      </c>
      <c r="H60" s="1303">
        <f>G60/G$45*100</f>
        <v>4.1762578099309433</v>
      </c>
      <c r="I60" s="1303">
        <v>192.1</v>
      </c>
      <c r="J60" s="1303">
        <f>I60/I$45*100</f>
        <v>4.2563091307912169</v>
      </c>
      <c r="K60" s="1303">
        <v>207.5</v>
      </c>
      <c r="L60" s="1303">
        <f>K60/K$45*100</f>
        <v>4.5084193373166759</v>
      </c>
      <c r="M60" s="1303">
        <v>213.8</v>
      </c>
      <c r="N60" s="1303">
        <f>M60/M$45*100</f>
        <v>4.5865064893274701</v>
      </c>
      <c r="O60" s="1294"/>
      <c r="P60" s="1292"/>
      <c r="S60" s="1760"/>
    </row>
    <row r="61" spans="1:19" s="1295" customFormat="1" ht="10.5" customHeight="1">
      <c r="A61" s="1292"/>
      <c r="B61" s="1253"/>
      <c r="C61" s="777"/>
      <c r="D61" s="1144" t="s">
        <v>158</v>
      </c>
      <c r="E61" s="1305">
        <v>15.6</v>
      </c>
      <c r="F61" s="1305">
        <f>E61/E60*100</f>
        <v>7.7075098814229248</v>
      </c>
      <c r="G61" s="1305">
        <v>9.6999999999999993</v>
      </c>
      <c r="H61" s="1305">
        <f>G61/G60*100</f>
        <v>5.091863517060367</v>
      </c>
      <c r="I61" s="1305">
        <v>9.6</v>
      </c>
      <c r="J61" s="1305">
        <f>I61/I60*100</f>
        <v>4.9973971889640811</v>
      </c>
      <c r="K61" s="1305">
        <v>12.3</v>
      </c>
      <c r="L61" s="1305">
        <f>K61/K60*100</f>
        <v>5.9277108433734949</v>
      </c>
      <c r="M61" s="1305">
        <v>15.4</v>
      </c>
      <c r="N61" s="1305">
        <f>M61/M60*100</f>
        <v>7.2029934518241339</v>
      </c>
      <c r="O61" s="1294"/>
      <c r="P61" s="1292"/>
      <c r="S61" s="1760"/>
    </row>
    <row r="62" spans="1:19" s="1295" customFormat="1" ht="10.5" customHeight="1">
      <c r="A62" s="1292"/>
      <c r="B62" s="1253"/>
      <c r="C62" s="777"/>
      <c r="D62" s="1144" t="s">
        <v>521</v>
      </c>
      <c r="E62" s="1305">
        <v>39.200000000000003</v>
      </c>
      <c r="F62" s="1305">
        <f>+E62/E60*100</f>
        <v>19.367588932806328</v>
      </c>
      <c r="G62" s="1305">
        <v>39.700000000000003</v>
      </c>
      <c r="H62" s="1305">
        <f>+G62/G60*100</f>
        <v>20.83989501312336</v>
      </c>
      <c r="I62" s="1305">
        <v>40.5</v>
      </c>
      <c r="J62" s="1305">
        <f>+I62/I60*100</f>
        <v>21.082769390942218</v>
      </c>
      <c r="K62" s="1305">
        <v>43.8</v>
      </c>
      <c r="L62" s="1305">
        <f>+K62/K60*100</f>
        <v>21.108433734939759</v>
      </c>
      <c r="M62" s="1305">
        <v>45.1</v>
      </c>
      <c r="N62" s="1305">
        <f>+M62/M60*100</f>
        <v>21.094480823199252</v>
      </c>
      <c r="O62" s="1294"/>
      <c r="P62" s="1292"/>
      <c r="S62" s="1760"/>
    </row>
    <row r="63" spans="1:19" s="1295" customFormat="1" ht="12.75" customHeight="1">
      <c r="A63" s="1292"/>
      <c r="B63" s="1253"/>
      <c r="C63" s="774" t="s">
        <v>131</v>
      </c>
      <c r="D63" s="780"/>
      <c r="E63" s="1303">
        <v>108.3</v>
      </c>
      <c r="F63" s="1303">
        <f>E63/E$45*100</f>
        <v>2.3670578978427641</v>
      </c>
      <c r="G63" s="1303">
        <v>106</v>
      </c>
      <c r="H63" s="1303">
        <f>G63/G$45*100</f>
        <v>2.3237969966019949</v>
      </c>
      <c r="I63" s="1303">
        <v>105.6</v>
      </c>
      <c r="J63" s="1303">
        <f>I63/I$45*100</f>
        <v>2.3397514014135994</v>
      </c>
      <c r="K63" s="1303">
        <v>107.6</v>
      </c>
      <c r="L63" s="1303">
        <f>K63/K$45*100</f>
        <v>2.337859858772406</v>
      </c>
      <c r="M63" s="1303">
        <v>108.2</v>
      </c>
      <c r="N63" s="1303">
        <f>M63/M$45*100</f>
        <v>2.3211412635417785</v>
      </c>
      <c r="O63" s="1294"/>
      <c r="P63" s="1292"/>
      <c r="S63" s="1760"/>
    </row>
    <row r="64" spans="1:19" s="1295" customFormat="1" ht="10.5" customHeight="1">
      <c r="A64" s="1292"/>
      <c r="B64" s="1253"/>
      <c r="C64" s="777"/>
      <c r="D64" s="1144" t="s">
        <v>158</v>
      </c>
      <c r="E64" s="1305">
        <v>8.3000000000000007</v>
      </c>
      <c r="F64" s="1305">
        <f>E64/E63*100</f>
        <v>7.6638965835641741</v>
      </c>
      <c r="G64" s="1305">
        <v>6.5</v>
      </c>
      <c r="H64" s="1305">
        <f>G64/G63*100</f>
        <v>6.132075471698113</v>
      </c>
      <c r="I64" s="1305">
        <v>6.3</v>
      </c>
      <c r="J64" s="1305">
        <f>I64/I63*100</f>
        <v>5.9659090909090908</v>
      </c>
      <c r="K64" s="1305">
        <v>7.3</v>
      </c>
      <c r="L64" s="1305">
        <f>K64/K63*100</f>
        <v>6.7843866171003713</v>
      </c>
      <c r="M64" s="1305">
        <v>8.5</v>
      </c>
      <c r="N64" s="1305">
        <f>M64/M63*100</f>
        <v>7.8558225508317925</v>
      </c>
      <c r="O64" s="1294"/>
      <c r="P64" s="1292"/>
      <c r="S64" s="1760"/>
    </row>
    <row r="65" spans="1:19" s="1295" customFormat="1" ht="10.5" customHeight="1">
      <c r="A65" s="1292"/>
      <c r="B65" s="1253"/>
      <c r="C65" s="777"/>
      <c r="D65" s="1144" t="s">
        <v>521</v>
      </c>
      <c r="E65" s="1305">
        <v>16.7</v>
      </c>
      <c r="F65" s="1305">
        <f>+E65/E63*100</f>
        <v>15.420129270544782</v>
      </c>
      <c r="G65" s="1305">
        <v>15.9</v>
      </c>
      <c r="H65" s="1305">
        <f>+G65/G63*100</f>
        <v>15</v>
      </c>
      <c r="I65" s="1305">
        <v>16.600000000000001</v>
      </c>
      <c r="J65" s="1305">
        <f>+I65/I63*100</f>
        <v>15.719696969696972</v>
      </c>
      <c r="K65" s="1305">
        <v>17.100000000000001</v>
      </c>
      <c r="L65" s="1305">
        <f>+K65/K63*100</f>
        <v>15.892193308550187</v>
      </c>
      <c r="M65" s="1305">
        <v>17.7</v>
      </c>
      <c r="N65" s="1305">
        <f>+M65/M63*100</f>
        <v>16.358595194085026</v>
      </c>
      <c r="O65" s="1294"/>
      <c r="P65" s="1292"/>
      <c r="S65" s="1760"/>
    </row>
    <row r="66" spans="1:19" s="1295" customFormat="1" ht="12.75" customHeight="1">
      <c r="A66" s="1292"/>
      <c r="B66" s="1253"/>
      <c r="C66" s="774" t="s">
        <v>132</v>
      </c>
      <c r="D66" s="780"/>
      <c r="E66" s="1303">
        <v>112.8</v>
      </c>
      <c r="F66" s="1303">
        <f>E66/E$45*100</f>
        <v>2.4654121041243195</v>
      </c>
      <c r="G66" s="1303">
        <v>111.5</v>
      </c>
      <c r="H66" s="1303">
        <f>G66/G$45*100</f>
        <v>2.4443713690671927</v>
      </c>
      <c r="I66" s="1303">
        <v>113.1</v>
      </c>
      <c r="J66" s="1303">
        <f>I66/I$45*100</f>
        <v>2.5059269270821791</v>
      </c>
      <c r="K66" s="1303">
        <v>115</v>
      </c>
      <c r="L66" s="1303">
        <f>K66/K$45*100</f>
        <v>2.498642042368278</v>
      </c>
      <c r="M66" s="1303">
        <v>115.3</v>
      </c>
      <c r="N66" s="1303">
        <f>M66/M$45*100</f>
        <v>2.4734527512603242</v>
      </c>
      <c r="O66" s="1294"/>
      <c r="P66" s="1292"/>
      <c r="S66" s="1760"/>
    </row>
    <row r="67" spans="1:19" s="1295" customFormat="1" ht="10.5" customHeight="1">
      <c r="A67" s="1292"/>
      <c r="B67" s="1253"/>
      <c r="C67" s="777"/>
      <c r="D67" s="1144" t="s">
        <v>158</v>
      </c>
      <c r="E67" s="1305">
        <v>6</v>
      </c>
      <c r="F67" s="1305">
        <f>E67/E66*100</f>
        <v>5.3191489361702127</v>
      </c>
      <c r="G67" s="1305">
        <v>6.1</v>
      </c>
      <c r="H67" s="1305">
        <f>G67/G66*100</f>
        <v>5.4708520179372195</v>
      </c>
      <c r="I67" s="1305">
        <v>5.6</v>
      </c>
      <c r="J67" s="1305">
        <f>I67/I66*100</f>
        <v>4.9513704686118478</v>
      </c>
      <c r="K67" s="1305">
        <v>5.5</v>
      </c>
      <c r="L67" s="1305">
        <f>K67/K66*100</f>
        <v>4.7826086956521738</v>
      </c>
      <c r="M67" s="1305">
        <v>6.4</v>
      </c>
      <c r="N67" s="1305">
        <f>M67/M66*100</f>
        <v>5.5507372072853434</v>
      </c>
      <c r="O67" s="1294"/>
      <c r="P67" s="1292"/>
    </row>
    <row r="68" spans="1:19" s="1295" customFormat="1" ht="10.5" customHeight="1">
      <c r="A68" s="1292"/>
      <c r="B68" s="1253"/>
      <c r="C68" s="777"/>
      <c r="D68" s="1144" t="s">
        <v>521</v>
      </c>
      <c r="E68" s="1305">
        <v>22.4</v>
      </c>
      <c r="F68" s="1305">
        <f>+E68/E66*100</f>
        <v>19.858156028368793</v>
      </c>
      <c r="G68" s="1305">
        <v>21.5</v>
      </c>
      <c r="H68" s="1305">
        <f>+G68/G66*100</f>
        <v>19.282511210762333</v>
      </c>
      <c r="I68" s="1305">
        <v>23.6</v>
      </c>
      <c r="J68" s="1305">
        <f>+I68/I66*100</f>
        <v>20.866489832007076</v>
      </c>
      <c r="K68" s="1305">
        <v>24.1</v>
      </c>
      <c r="L68" s="1305">
        <f>+K68/K66*100</f>
        <v>20.956521739130434</v>
      </c>
      <c r="M68" s="1305">
        <v>24.5</v>
      </c>
      <c r="N68" s="1305">
        <f>+M68/M66*100</f>
        <v>21.248915871639202</v>
      </c>
      <c r="O68" s="1294"/>
      <c r="P68" s="1292"/>
    </row>
    <row r="69" spans="1:19" s="856" customFormat="1" ht="12" customHeight="1">
      <c r="A69" s="889"/>
      <c r="B69" s="889"/>
      <c r="C69" s="890" t="s">
        <v>425</v>
      </c>
      <c r="D69" s="891"/>
      <c r="E69" s="892"/>
      <c r="F69" s="1273"/>
      <c r="G69" s="892"/>
      <c r="H69" s="1273"/>
      <c r="I69" s="892"/>
      <c r="J69" s="1273"/>
      <c r="K69" s="892"/>
      <c r="L69" s="1273"/>
      <c r="M69" s="892"/>
      <c r="N69" s="1273"/>
      <c r="O69" s="1294"/>
      <c r="P69" s="884"/>
    </row>
    <row r="70" spans="1:19" ht="13.5" customHeight="1">
      <c r="A70" s="1228"/>
      <c r="B70" s="1224"/>
      <c r="C70" s="1275" t="s">
        <v>406</v>
      </c>
      <c r="D70" s="1233"/>
      <c r="E70" s="1276" t="s">
        <v>88</v>
      </c>
      <c r="F70" s="984"/>
      <c r="G70" s="1277"/>
      <c r="H70" s="1277"/>
      <c r="I70" s="1298"/>
      <c r="J70" s="1306"/>
      <c r="K70" s="1307"/>
      <c r="L70" s="1298"/>
      <c r="M70" s="1308"/>
      <c r="N70" s="1308"/>
      <c r="O70" s="1288"/>
      <c r="P70" s="1228"/>
    </row>
    <row r="71" spans="1:19" s="1270" customFormat="1" ht="13.5" customHeight="1">
      <c r="A71" s="1267"/>
      <c r="B71" s="1309"/>
      <c r="C71" s="1309"/>
      <c r="D71" s="1309"/>
      <c r="E71" s="1224"/>
      <c r="F71" s="1224"/>
      <c r="G71" s="1224"/>
      <c r="H71" s="1224"/>
      <c r="I71" s="1224"/>
      <c r="J71" s="1224"/>
      <c r="K71" s="1441">
        <v>42736</v>
      </c>
      <c r="L71" s="1441"/>
      <c r="M71" s="1441"/>
      <c r="N71" s="1441"/>
      <c r="O71" s="1310">
        <v>7</v>
      </c>
      <c r="P71" s="1228"/>
    </row>
  </sheetData>
  <mergeCells count="179">
    <mergeCell ref="C45:D45"/>
    <mergeCell ref="K71:N71"/>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5:D6"/>
    <mergeCell ref="E7:F7"/>
    <mergeCell ref="G7:H7"/>
    <mergeCell ref="I7:J7"/>
    <mergeCell ref="K7:L7"/>
    <mergeCell ref="M7:N7"/>
  </mergeCells>
  <conditionalFormatting sqref="E7:N7 E43:N43">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P67"/>
  <sheetViews>
    <sheetView showRuler="0" zoomScaleNormal="100" workbookViewId="0"/>
  </sheetViews>
  <sheetFormatPr defaultRowHeight="12.75"/>
  <cols>
    <col min="1" max="1" width="1" style="1229" customWidth="1"/>
    <col min="2" max="2" width="2.5703125" style="1229" customWidth="1"/>
    <col min="3" max="3" width="1" style="1229" customWidth="1"/>
    <col min="4" max="4" width="32.42578125" style="1229" customWidth="1"/>
    <col min="5" max="5" width="7.42578125" style="1229" customWidth="1"/>
    <col min="6" max="6" width="5.140625" style="1229" customWidth="1"/>
    <col min="7" max="7" width="7.42578125" style="1229" customWidth="1"/>
    <col min="8" max="8" width="5.140625" style="1229" customWidth="1"/>
    <col min="9" max="9" width="7.42578125" style="1229" customWidth="1"/>
    <col min="10" max="10" width="5.140625" style="1229" customWidth="1"/>
    <col min="11" max="11" width="7.42578125" style="1229" customWidth="1"/>
    <col min="12" max="12" width="5.140625" style="1229" customWidth="1"/>
    <col min="13" max="13" width="7.42578125" style="1229" customWidth="1"/>
    <col min="14" max="14" width="5.140625" style="1229" customWidth="1"/>
    <col min="15" max="15" width="2.5703125" style="1229" customWidth="1"/>
    <col min="16" max="16" width="1" style="1229" customWidth="1"/>
    <col min="17" max="16384" width="9.140625" style="1229"/>
  </cols>
  <sheetData>
    <row r="1" spans="1:16" ht="13.5" customHeight="1">
      <c r="A1" s="1228"/>
      <c r="B1" s="1311"/>
      <c r="C1" s="1311"/>
      <c r="D1" s="1311"/>
      <c r="E1" s="1224"/>
      <c r="F1" s="1224"/>
      <c r="G1" s="1224"/>
      <c r="H1" s="1224"/>
      <c r="I1" s="1445" t="s">
        <v>321</v>
      </c>
      <c r="J1" s="1445"/>
      <c r="K1" s="1445"/>
      <c r="L1" s="1445"/>
      <c r="M1" s="1445"/>
      <c r="N1" s="1445"/>
      <c r="O1" s="1312"/>
      <c r="P1" s="1313"/>
    </row>
    <row r="2" spans="1:16" ht="6" customHeight="1">
      <c r="A2" s="1228"/>
      <c r="B2" s="1314"/>
      <c r="C2" s="1281"/>
      <c r="D2" s="1281"/>
      <c r="E2" s="1283"/>
      <c r="F2" s="1283"/>
      <c r="G2" s="1283"/>
      <c r="H2" s="1283"/>
      <c r="I2" s="1231"/>
      <c r="J2" s="1231"/>
      <c r="K2" s="1231"/>
      <c r="L2" s="1231"/>
      <c r="M2" s="1231"/>
      <c r="N2" s="1315"/>
      <c r="O2" s="1224"/>
      <c r="P2" s="1228"/>
    </row>
    <row r="3" spans="1:16" ht="10.5" customHeight="1" thickBot="1">
      <c r="A3" s="1228"/>
      <c r="B3" s="1316"/>
      <c r="C3" s="1317"/>
      <c r="D3" s="1318"/>
      <c r="E3" s="1319"/>
      <c r="F3" s="1319"/>
      <c r="G3" s="1319"/>
      <c r="H3" s="1319"/>
      <c r="I3" s="1224"/>
      <c r="J3" s="1224"/>
      <c r="K3" s="1224"/>
      <c r="L3" s="1224"/>
      <c r="M3" s="1413" t="s">
        <v>73</v>
      </c>
      <c r="N3" s="1413"/>
      <c r="O3" s="1224"/>
      <c r="P3" s="1228"/>
    </row>
    <row r="4" spans="1:16" s="1240" customFormat="1" ht="13.5" customHeight="1" thickBot="1">
      <c r="A4" s="1235"/>
      <c r="B4" s="1236"/>
      <c r="C4" s="1320" t="s">
        <v>181</v>
      </c>
      <c r="D4" s="1238"/>
      <c r="E4" s="1238"/>
      <c r="F4" s="1238"/>
      <c r="G4" s="1238"/>
      <c r="H4" s="1238"/>
      <c r="I4" s="1238"/>
      <c r="J4" s="1238"/>
      <c r="K4" s="1238"/>
      <c r="L4" s="1238"/>
      <c r="M4" s="1238"/>
      <c r="N4" s="1239"/>
      <c r="O4" s="1224"/>
      <c r="P4" s="1235"/>
    </row>
    <row r="5" spans="1:16" ht="3.75" customHeight="1">
      <c r="A5" s="1228"/>
      <c r="B5" s="1232"/>
      <c r="C5" s="1414" t="s">
        <v>157</v>
      </c>
      <c r="D5" s="1415"/>
      <c r="E5" s="1321"/>
      <c r="F5" s="1321"/>
      <c r="G5" s="1321"/>
      <c r="H5" s="1321"/>
      <c r="I5" s="1321"/>
      <c r="J5" s="1321"/>
      <c r="K5" s="1233"/>
      <c r="L5" s="1322"/>
      <c r="M5" s="1322"/>
      <c r="N5" s="1322"/>
      <c r="O5" s="1224"/>
      <c r="P5" s="1228"/>
    </row>
    <row r="6" spans="1:16" ht="12.75" customHeight="1">
      <c r="A6" s="1228"/>
      <c r="B6" s="1232"/>
      <c r="C6" s="1415"/>
      <c r="D6" s="1415"/>
      <c r="E6" s="1243" t="s">
        <v>34</v>
      </c>
      <c r="F6" s="1244" t="s">
        <v>491</v>
      </c>
      <c r="G6" s="1243" t="s">
        <v>34</v>
      </c>
      <c r="H6" s="1244" t="s">
        <v>34</v>
      </c>
      <c r="I6" s="1245"/>
      <c r="J6" s="1244" t="s">
        <v>34</v>
      </c>
      <c r="K6" s="1246" t="s">
        <v>492</v>
      </c>
      <c r="L6" s="1247" t="s">
        <v>34</v>
      </c>
      <c r="M6" s="1247" t="s">
        <v>34</v>
      </c>
      <c r="N6" s="1248"/>
      <c r="O6" s="1224"/>
      <c r="P6" s="1235"/>
    </row>
    <row r="7" spans="1:16" ht="12.75" customHeight="1">
      <c r="A7" s="1228"/>
      <c r="B7" s="1232"/>
      <c r="C7" s="1293"/>
      <c r="D7" s="1293"/>
      <c r="E7" s="1416" t="s">
        <v>653</v>
      </c>
      <c r="F7" s="1416"/>
      <c r="G7" s="1416" t="s">
        <v>654</v>
      </c>
      <c r="H7" s="1416"/>
      <c r="I7" s="1416" t="s">
        <v>655</v>
      </c>
      <c r="J7" s="1416"/>
      <c r="K7" s="1416" t="s">
        <v>656</v>
      </c>
      <c r="L7" s="1416"/>
      <c r="M7" s="1416" t="s">
        <v>653</v>
      </c>
      <c r="N7" s="1416"/>
      <c r="O7" s="1254"/>
      <c r="P7" s="1228"/>
    </row>
    <row r="8" spans="1:16" s="1252" customFormat="1" ht="17.25" customHeight="1">
      <c r="A8" s="1250"/>
      <c r="B8" s="1251"/>
      <c r="C8" s="1409" t="s">
        <v>182</v>
      </c>
      <c r="D8" s="1409"/>
      <c r="E8" s="1443">
        <v>618.79999999999995</v>
      </c>
      <c r="F8" s="1443"/>
      <c r="G8" s="1443">
        <v>633.9</v>
      </c>
      <c r="H8" s="1443"/>
      <c r="I8" s="1443">
        <v>640.20000000000005</v>
      </c>
      <c r="J8" s="1443"/>
      <c r="K8" s="1443">
        <v>559.29999999999995</v>
      </c>
      <c r="L8" s="1443"/>
      <c r="M8" s="1444">
        <v>549.5</v>
      </c>
      <c r="N8" s="1444"/>
      <c r="O8" s="1256"/>
      <c r="P8" s="1250"/>
    </row>
    <row r="9" spans="1:16" ht="12" customHeight="1">
      <c r="A9" s="1228"/>
      <c r="B9" s="1232"/>
      <c r="C9" s="774" t="s">
        <v>72</v>
      </c>
      <c r="D9" s="1253"/>
      <c r="E9" s="1446">
        <v>305.3</v>
      </c>
      <c r="F9" s="1446"/>
      <c r="G9" s="1446">
        <v>321.10000000000002</v>
      </c>
      <c r="H9" s="1446"/>
      <c r="I9" s="1446">
        <v>326.10000000000002</v>
      </c>
      <c r="J9" s="1446"/>
      <c r="K9" s="1446">
        <v>285</v>
      </c>
      <c r="L9" s="1446"/>
      <c r="M9" s="1447">
        <v>277.10000000000002</v>
      </c>
      <c r="N9" s="1447"/>
      <c r="O9" s="1254"/>
      <c r="P9" s="1228"/>
    </row>
    <row r="10" spans="1:16" ht="12" customHeight="1">
      <c r="A10" s="1228"/>
      <c r="B10" s="1232"/>
      <c r="C10" s="774" t="s">
        <v>71</v>
      </c>
      <c r="D10" s="1253"/>
      <c r="E10" s="1446">
        <v>313.5</v>
      </c>
      <c r="F10" s="1446"/>
      <c r="G10" s="1446">
        <v>312.8</v>
      </c>
      <c r="H10" s="1446"/>
      <c r="I10" s="1446">
        <v>314.10000000000002</v>
      </c>
      <c r="J10" s="1446"/>
      <c r="K10" s="1446">
        <v>274.3</v>
      </c>
      <c r="L10" s="1446"/>
      <c r="M10" s="1447">
        <v>272.39999999999998</v>
      </c>
      <c r="N10" s="1447"/>
      <c r="O10" s="1254"/>
      <c r="P10" s="1228"/>
    </row>
    <row r="11" spans="1:16" ht="17.25" customHeight="1">
      <c r="A11" s="1228"/>
      <c r="B11" s="1232"/>
      <c r="C11" s="774" t="s">
        <v>158</v>
      </c>
      <c r="D11" s="1253"/>
      <c r="E11" s="1446">
        <v>118.3</v>
      </c>
      <c r="F11" s="1446"/>
      <c r="G11" s="1446">
        <v>122.3</v>
      </c>
      <c r="H11" s="1446"/>
      <c r="I11" s="1446">
        <v>113.5</v>
      </c>
      <c r="J11" s="1446"/>
      <c r="K11" s="1446">
        <v>95.4</v>
      </c>
      <c r="L11" s="1446"/>
      <c r="M11" s="1447">
        <v>96.5</v>
      </c>
      <c r="N11" s="1447"/>
      <c r="O11" s="1254"/>
      <c r="P11" s="1228"/>
    </row>
    <row r="12" spans="1:16" ht="12.75" customHeight="1">
      <c r="A12" s="1228"/>
      <c r="B12" s="1232"/>
      <c r="C12" s="774" t="s">
        <v>159</v>
      </c>
      <c r="D12" s="1253"/>
      <c r="E12" s="1446">
        <v>270</v>
      </c>
      <c r="F12" s="1446"/>
      <c r="G12" s="1446">
        <v>277.10000000000002</v>
      </c>
      <c r="H12" s="1446"/>
      <c r="I12" s="1446">
        <v>293</v>
      </c>
      <c r="J12" s="1446"/>
      <c r="K12" s="1446">
        <v>242.5</v>
      </c>
      <c r="L12" s="1446"/>
      <c r="M12" s="1447">
        <v>240.6</v>
      </c>
      <c r="N12" s="1447"/>
      <c r="O12" s="1254"/>
      <c r="P12" s="1228"/>
    </row>
    <row r="13" spans="1:16" ht="12.75" customHeight="1">
      <c r="A13" s="1228"/>
      <c r="B13" s="1232"/>
      <c r="C13" s="774" t="s">
        <v>160</v>
      </c>
      <c r="D13" s="1253"/>
      <c r="E13" s="1446">
        <v>230.5</v>
      </c>
      <c r="F13" s="1446"/>
      <c r="G13" s="1446">
        <v>234.5</v>
      </c>
      <c r="H13" s="1446"/>
      <c r="I13" s="1446">
        <v>233.6</v>
      </c>
      <c r="J13" s="1446"/>
      <c r="K13" s="1446">
        <v>221.4</v>
      </c>
      <c r="L13" s="1446"/>
      <c r="M13" s="1447">
        <v>212.4</v>
      </c>
      <c r="N13" s="1447"/>
      <c r="O13" s="1254"/>
      <c r="P13" s="1228"/>
    </row>
    <row r="14" spans="1:16" ht="17.25" customHeight="1">
      <c r="A14" s="1228"/>
      <c r="B14" s="1232"/>
      <c r="C14" s="774" t="s">
        <v>183</v>
      </c>
      <c r="D14" s="1253"/>
      <c r="E14" s="1446">
        <v>82.1</v>
      </c>
      <c r="F14" s="1446"/>
      <c r="G14" s="1446">
        <v>91.1</v>
      </c>
      <c r="H14" s="1446"/>
      <c r="I14" s="1446">
        <v>74.099999999999994</v>
      </c>
      <c r="J14" s="1446"/>
      <c r="K14" s="1446">
        <v>65</v>
      </c>
      <c r="L14" s="1446"/>
      <c r="M14" s="1447">
        <v>61.6</v>
      </c>
      <c r="N14" s="1447"/>
      <c r="O14" s="1254"/>
      <c r="P14" s="1228"/>
    </row>
    <row r="15" spans="1:16" ht="12" customHeight="1">
      <c r="A15" s="1228"/>
      <c r="B15" s="1232"/>
      <c r="C15" s="774" t="s">
        <v>184</v>
      </c>
      <c r="D15" s="1253"/>
      <c r="E15" s="1446">
        <v>536.70000000000005</v>
      </c>
      <c r="F15" s="1446"/>
      <c r="G15" s="1446">
        <v>542.79999999999995</v>
      </c>
      <c r="H15" s="1446"/>
      <c r="I15" s="1446">
        <v>566.1</v>
      </c>
      <c r="J15" s="1446"/>
      <c r="K15" s="1446">
        <v>494.4</v>
      </c>
      <c r="L15" s="1446"/>
      <c r="M15" s="1447">
        <v>488</v>
      </c>
      <c r="N15" s="1447"/>
      <c r="O15" s="1254"/>
      <c r="P15" s="1228"/>
    </row>
    <row r="16" spans="1:16" ht="17.25" customHeight="1">
      <c r="A16" s="1228"/>
      <c r="B16" s="1232"/>
      <c r="C16" s="774" t="s">
        <v>185</v>
      </c>
      <c r="D16" s="1253"/>
      <c r="E16" s="1446">
        <v>228.1</v>
      </c>
      <c r="F16" s="1446"/>
      <c r="G16" s="1446">
        <v>239.1</v>
      </c>
      <c r="H16" s="1446"/>
      <c r="I16" s="1446">
        <v>261</v>
      </c>
      <c r="J16" s="1446"/>
      <c r="K16" s="1446">
        <v>200.7</v>
      </c>
      <c r="L16" s="1446"/>
      <c r="M16" s="1447">
        <v>202.4</v>
      </c>
      <c r="N16" s="1447"/>
      <c r="O16" s="1254"/>
      <c r="P16" s="1228"/>
    </row>
    <row r="17" spans="1:16" ht="12" customHeight="1">
      <c r="A17" s="1228"/>
      <c r="B17" s="1232"/>
      <c r="C17" s="774" t="s">
        <v>186</v>
      </c>
      <c r="D17" s="1253"/>
      <c r="E17" s="1446">
        <v>390.7</v>
      </c>
      <c r="F17" s="1446"/>
      <c r="G17" s="1446">
        <v>394.8</v>
      </c>
      <c r="H17" s="1446"/>
      <c r="I17" s="1446">
        <v>379.2</v>
      </c>
      <c r="J17" s="1446"/>
      <c r="K17" s="1446">
        <v>358.7</v>
      </c>
      <c r="L17" s="1446"/>
      <c r="M17" s="1447">
        <v>347.2</v>
      </c>
      <c r="N17" s="1447"/>
      <c r="O17" s="1254"/>
      <c r="P17" s="1228"/>
    </row>
    <row r="18" spans="1:16" s="1252" customFormat="1" ht="17.25" customHeight="1">
      <c r="A18" s="1250"/>
      <c r="B18" s="1251"/>
      <c r="C18" s="1409" t="s">
        <v>187</v>
      </c>
      <c r="D18" s="1409"/>
      <c r="E18" s="1443">
        <v>11.9</v>
      </c>
      <c r="F18" s="1443"/>
      <c r="G18" s="1443">
        <v>12.2</v>
      </c>
      <c r="H18" s="1443"/>
      <c r="I18" s="1443">
        <v>12.4</v>
      </c>
      <c r="J18" s="1443"/>
      <c r="K18" s="1443">
        <v>10.8</v>
      </c>
      <c r="L18" s="1443"/>
      <c r="M18" s="1444">
        <v>10.5</v>
      </c>
      <c r="N18" s="1444"/>
      <c r="O18" s="1256"/>
      <c r="P18" s="1250"/>
    </row>
    <row r="19" spans="1:16" ht="12" customHeight="1">
      <c r="A19" s="1228"/>
      <c r="B19" s="1232"/>
      <c r="C19" s="774" t="s">
        <v>72</v>
      </c>
      <c r="D19" s="1253"/>
      <c r="E19" s="1446">
        <v>11.5</v>
      </c>
      <c r="F19" s="1446"/>
      <c r="G19" s="1446">
        <v>12</v>
      </c>
      <c r="H19" s="1446"/>
      <c r="I19" s="1446">
        <v>12.4</v>
      </c>
      <c r="J19" s="1446"/>
      <c r="K19" s="1446">
        <v>10.8</v>
      </c>
      <c r="L19" s="1446"/>
      <c r="M19" s="1447">
        <v>10.3</v>
      </c>
      <c r="N19" s="1447"/>
      <c r="O19" s="1254"/>
      <c r="P19" s="1228"/>
    </row>
    <row r="20" spans="1:16" ht="12" customHeight="1">
      <c r="A20" s="1228"/>
      <c r="B20" s="1232"/>
      <c r="C20" s="774" t="s">
        <v>71</v>
      </c>
      <c r="D20" s="1253"/>
      <c r="E20" s="1446">
        <v>12.3</v>
      </c>
      <c r="F20" s="1446"/>
      <c r="G20" s="1446">
        <v>12.4</v>
      </c>
      <c r="H20" s="1446"/>
      <c r="I20" s="1446">
        <v>12.4</v>
      </c>
      <c r="J20" s="1446"/>
      <c r="K20" s="1446">
        <v>10.9</v>
      </c>
      <c r="L20" s="1446"/>
      <c r="M20" s="1447">
        <v>10.8</v>
      </c>
      <c r="N20" s="1447"/>
      <c r="O20" s="1254"/>
      <c r="P20" s="1228"/>
    </row>
    <row r="21" spans="1:16" s="1326" customFormat="1" ht="13.5" customHeight="1">
      <c r="A21" s="1323"/>
      <c r="B21" s="1324"/>
      <c r="C21" s="1144" t="s">
        <v>188</v>
      </c>
      <c r="D21" s="1325"/>
      <c r="E21" s="1448">
        <v>0.80000000000000071</v>
      </c>
      <c r="F21" s="1448"/>
      <c r="G21" s="1448">
        <v>0.40000000000000036</v>
      </c>
      <c r="H21" s="1448"/>
      <c r="I21" s="1448">
        <v>0</v>
      </c>
      <c r="J21" s="1448"/>
      <c r="K21" s="1448">
        <v>9.9999999999999645E-2</v>
      </c>
      <c r="L21" s="1448"/>
      <c r="M21" s="1449">
        <v>0.5</v>
      </c>
      <c r="N21" s="1449"/>
      <c r="O21" s="1325"/>
      <c r="P21" s="1323"/>
    </row>
    <row r="22" spans="1:16" ht="17.25" customHeight="1">
      <c r="A22" s="1228"/>
      <c r="B22" s="1232"/>
      <c r="C22" s="774" t="s">
        <v>158</v>
      </c>
      <c r="D22" s="1253"/>
      <c r="E22" s="1446">
        <v>30.8</v>
      </c>
      <c r="F22" s="1446"/>
      <c r="G22" s="1446">
        <v>32.799999999999997</v>
      </c>
      <c r="H22" s="1446"/>
      <c r="I22" s="1446">
        <v>31</v>
      </c>
      <c r="J22" s="1446"/>
      <c r="K22" s="1446">
        <v>26.9</v>
      </c>
      <c r="L22" s="1446"/>
      <c r="M22" s="1447">
        <v>26.1</v>
      </c>
      <c r="N22" s="1447"/>
      <c r="O22" s="1254"/>
      <c r="P22" s="1228"/>
    </row>
    <row r="23" spans="1:16" ht="12" customHeight="1">
      <c r="A23" s="1228"/>
      <c r="B23" s="1232"/>
      <c r="C23" s="774" t="s">
        <v>159</v>
      </c>
      <c r="D23" s="1224"/>
      <c r="E23" s="1446">
        <v>10.8</v>
      </c>
      <c r="F23" s="1446"/>
      <c r="G23" s="1446">
        <v>11</v>
      </c>
      <c r="H23" s="1446"/>
      <c r="I23" s="1446">
        <v>11.7</v>
      </c>
      <c r="J23" s="1446"/>
      <c r="K23" s="1446">
        <v>9.8000000000000007</v>
      </c>
      <c r="L23" s="1446"/>
      <c r="M23" s="1447">
        <v>9.6999999999999993</v>
      </c>
      <c r="N23" s="1447"/>
      <c r="O23" s="1254"/>
      <c r="P23" s="1228"/>
    </row>
    <row r="24" spans="1:16" ht="12" customHeight="1">
      <c r="A24" s="1228"/>
      <c r="B24" s="1232"/>
      <c r="C24" s="774" t="s">
        <v>160</v>
      </c>
      <c r="D24" s="1224"/>
      <c r="E24" s="1446">
        <v>10</v>
      </c>
      <c r="F24" s="1446"/>
      <c r="G24" s="1446">
        <v>10.199999999999999</v>
      </c>
      <c r="H24" s="1446"/>
      <c r="I24" s="1446">
        <v>10.3</v>
      </c>
      <c r="J24" s="1446"/>
      <c r="K24" s="1446">
        <v>9.5</v>
      </c>
      <c r="L24" s="1446"/>
      <c r="M24" s="1447">
        <v>9</v>
      </c>
      <c r="N24" s="1447"/>
      <c r="O24" s="1254"/>
      <c r="P24" s="1228"/>
    </row>
    <row r="25" spans="1:16" s="1328" customFormat="1" ht="17.25" customHeight="1">
      <c r="A25" s="1327"/>
      <c r="B25" s="1241"/>
      <c r="C25" s="774" t="s">
        <v>189</v>
      </c>
      <c r="D25" s="1253"/>
      <c r="E25" s="1446">
        <v>13.6</v>
      </c>
      <c r="F25" s="1446"/>
      <c r="G25" s="1446">
        <v>13.5</v>
      </c>
      <c r="H25" s="1446"/>
      <c r="I25" s="1446">
        <v>13.3</v>
      </c>
      <c r="J25" s="1446"/>
      <c r="K25" s="1446">
        <v>11.6</v>
      </c>
      <c r="L25" s="1446"/>
      <c r="M25" s="1447">
        <v>11.8</v>
      </c>
      <c r="N25" s="1447"/>
      <c r="O25" s="1234"/>
      <c r="P25" s="1327"/>
    </row>
    <row r="26" spans="1:16" s="1328" customFormat="1" ht="12" customHeight="1">
      <c r="A26" s="1327"/>
      <c r="B26" s="1241"/>
      <c r="C26" s="774" t="s">
        <v>190</v>
      </c>
      <c r="D26" s="1253"/>
      <c r="E26" s="1446">
        <v>8.1999999999999993</v>
      </c>
      <c r="F26" s="1446"/>
      <c r="G26" s="1446">
        <v>9</v>
      </c>
      <c r="H26" s="1446"/>
      <c r="I26" s="1446">
        <v>9.3000000000000007</v>
      </c>
      <c r="J26" s="1446"/>
      <c r="K26" s="1446">
        <v>8.4</v>
      </c>
      <c r="L26" s="1446"/>
      <c r="M26" s="1447">
        <v>8</v>
      </c>
      <c r="N26" s="1447"/>
      <c r="O26" s="1234"/>
      <c r="P26" s="1327"/>
    </row>
    <row r="27" spans="1:16" s="1328" customFormat="1" ht="12" customHeight="1">
      <c r="A27" s="1327"/>
      <c r="B27" s="1241"/>
      <c r="C27" s="774" t="s">
        <v>191</v>
      </c>
      <c r="D27" s="1253"/>
      <c r="E27" s="1446">
        <v>12.8</v>
      </c>
      <c r="F27" s="1446"/>
      <c r="G27" s="1446">
        <v>12.5</v>
      </c>
      <c r="H27" s="1446"/>
      <c r="I27" s="1446">
        <v>13.7</v>
      </c>
      <c r="J27" s="1446"/>
      <c r="K27" s="1446">
        <v>11.6</v>
      </c>
      <c r="L27" s="1446"/>
      <c r="M27" s="1447">
        <v>10.9</v>
      </c>
      <c r="N27" s="1447"/>
      <c r="O27" s="1234"/>
      <c r="P27" s="1327"/>
    </row>
    <row r="28" spans="1:16" s="1328" customFormat="1" ht="12" customHeight="1">
      <c r="A28" s="1327"/>
      <c r="B28" s="1241"/>
      <c r="C28" s="774" t="s">
        <v>192</v>
      </c>
      <c r="D28" s="1253"/>
      <c r="E28" s="1446">
        <v>11.8</v>
      </c>
      <c r="F28" s="1446"/>
      <c r="G28" s="1446">
        <v>13.3</v>
      </c>
      <c r="H28" s="1446"/>
      <c r="I28" s="1446">
        <v>12.6</v>
      </c>
      <c r="J28" s="1446"/>
      <c r="K28" s="1446">
        <v>12.7</v>
      </c>
      <c r="L28" s="1446"/>
      <c r="M28" s="1447">
        <v>12</v>
      </c>
      <c r="N28" s="1447"/>
      <c r="O28" s="1234"/>
      <c r="P28" s="1327"/>
    </row>
    <row r="29" spans="1:16" s="1328" customFormat="1" ht="12" customHeight="1">
      <c r="A29" s="1327"/>
      <c r="B29" s="1241"/>
      <c r="C29" s="774" t="s">
        <v>193</v>
      </c>
      <c r="D29" s="1253"/>
      <c r="E29" s="1446">
        <v>10.199999999999999</v>
      </c>
      <c r="F29" s="1446"/>
      <c r="G29" s="1446">
        <v>12.9</v>
      </c>
      <c r="H29" s="1446"/>
      <c r="I29" s="1446">
        <v>12.2</v>
      </c>
      <c r="J29" s="1446"/>
      <c r="K29" s="1446">
        <v>8.1</v>
      </c>
      <c r="L29" s="1446"/>
      <c r="M29" s="1447">
        <v>7.3</v>
      </c>
      <c r="N29" s="1447"/>
      <c r="O29" s="1234"/>
      <c r="P29" s="1327"/>
    </row>
    <row r="30" spans="1:16" s="1328" customFormat="1" ht="12" customHeight="1">
      <c r="A30" s="1327"/>
      <c r="B30" s="1241"/>
      <c r="C30" s="774" t="s">
        <v>131</v>
      </c>
      <c r="D30" s="1253"/>
      <c r="E30" s="1446">
        <v>12.1</v>
      </c>
      <c r="F30" s="1446"/>
      <c r="G30" s="1446">
        <v>12.6</v>
      </c>
      <c r="H30" s="1446"/>
      <c r="I30" s="1446">
        <v>12.4</v>
      </c>
      <c r="J30" s="1446"/>
      <c r="K30" s="1446">
        <v>11</v>
      </c>
      <c r="L30" s="1446"/>
      <c r="M30" s="1447">
        <v>10.7</v>
      </c>
      <c r="N30" s="1447"/>
      <c r="O30" s="1234"/>
      <c r="P30" s="1327"/>
    </row>
    <row r="31" spans="1:16" s="1328" customFormat="1" ht="12" customHeight="1">
      <c r="A31" s="1327"/>
      <c r="B31" s="1241"/>
      <c r="C31" s="774" t="s">
        <v>132</v>
      </c>
      <c r="D31" s="1253"/>
      <c r="E31" s="1446">
        <v>14.7</v>
      </c>
      <c r="F31" s="1446"/>
      <c r="G31" s="1446">
        <v>14.7</v>
      </c>
      <c r="H31" s="1446"/>
      <c r="I31" s="1446">
        <v>14.3</v>
      </c>
      <c r="J31" s="1446"/>
      <c r="K31" s="1446">
        <v>13</v>
      </c>
      <c r="L31" s="1446"/>
      <c r="M31" s="1447">
        <v>13.2</v>
      </c>
      <c r="N31" s="1447"/>
      <c r="O31" s="1234"/>
      <c r="P31" s="1327"/>
    </row>
    <row r="32" spans="1:16" ht="17.25" customHeight="1">
      <c r="A32" s="1228"/>
      <c r="B32" s="1232"/>
      <c r="C32" s="1409" t="s">
        <v>194</v>
      </c>
      <c r="D32" s="1409"/>
      <c r="E32" s="1443">
        <v>7.5</v>
      </c>
      <c r="F32" s="1443"/>
      <c r="G32" s="1443">
        <v>7.6</v>
      </c>
      <c r="H32" s="1443"/>
      <c r="I32" s="1443">
        <v>7.4</v>
      </c>
      <c r="J32" s="1443"/>
      <c r="K32" s="1443">
        <v>6.9</v>
      </c>
      <c r="L32" s="1443"/>
      <c r="M32" s="1444">
        <v>6.7</v>
      </c>
      <c r="N32" s="1444"/>
      <c r="O32" s="1254"/>
      <c r="P32" s="1228"/>
    </row>
    <row r="33" spans="1:16" s="1328" customFormat="1" ht="12.75" customHeight="1">
      <c r="A33" s="1327"/>
      <c r="B33" s="1329"/>
      <c r="C33" s="774" t="s">
        <v>72</v>
      </c>
      <c r="D33" s="1253"/>
      <c r="E33" s="1438">
        <v>7.4</v>
      </c>
      <c r="F33" s="1438"/>
      <c r="G33" s="1438">
        <v>7.5</v>
      </c>
      <c r="H33" s="1438"/>
      <c r="I33" s="1438">
        <v>7.6</v>
      </c>
      <c r="J33" s="1438"/>
      <c r="K33" s="1438">
        <v>7.3</v>
      </c>
      <c r="L33" s="1438"/>
      <c r="M33" s="1439">
        <v>6.6</v>
      </c>
      <c r="N33" s="1439"/>
      <c r="O33" s="1234"/>
      <c r="P33" s="1327"/>
    </row>
    <row r="34" spans="1:16" s="1328" customFormat="1" ht="12.75" customHeight="1">
      <c r="A34" s="1327"/>
      <c r="B34" s="1329"/>
      <c r="C34" s="774" t="s">
        <v>71</v>
      </c>
      <c r="D34" s="1253"/>
      <c r="E34" s="1438">
        <v>7.6</v>
      </c>
      <c r="F34" s="1438"/>
      <c r="G34" s="1438">
        <v>7.7</v>
      </c>
      <c r="H34" s="1438"/>
      <c r="I34" s="1438">
        <v>7.1</v>
      </c>
      <c r="J34" s="1438"/>
      <c r="K34" s="1438">
        <v>6.6</v>
      </c>
      <c r="L34" s="1438"/>
      <c r="M34" s="1439">
        <v>6.7</v>
      </c>
      <c r="N34" s="1439"/>
      <c r="O34" s="1234"/>
      <c r="P34" s="1327"/>
    </row>
    <row r="35" spans="1:16" s="1326" customFormat="1" ht="13.5" customHeight="1">
      <c r="A35" s="1323"/>
      <c r="B35" s="1324"/>
      <c r="C35" s="1144" t="s">
        <v>195</v>
      </c>
      <c r="D35" s="1325"/>
      <c r="E35" s="1448">
        <v>0.19999999999999929</v>
      </c>
      <c r="F35" s="1448"/>
      <c r="G35" s="1448">
        <v>0.20000000000000018</v>
      </c>
      <c r="H35" s="1448"/>
      <c r="I35" s="1448">
        <v>-0.5</v>
      </c>
      <c r="J35" s="1448"/>
      <c r="K35" s="1448">
        <v>-0.70000000000000018</v>
      </c>
      <c r="L35" s="1448"/>
      <c r="M35" s="1449">
        <v>0.10000000000000053</v>
      </c>
      <c r="N35" s="1449"/>
      <c r="O35" s="1325"/>
      <c r="P35" s="1323"/>
    </row>
    <row r="36" spans="1:16" ht="10.5" customHeight="1" thickBot="1">
      <c r="A36" s="1228"/>
      <c r="B36" s="1232"/>
      <c r="C36" s="1261"/>
      <c r="D36" s="1330"/>
      <c r="E36" s="1330"/>
      <c r="F36" s="1330"/>
      <c r="G36" s="1330"/>
      <c r="H36" s="1330"/>
      <c r="I36" s="1330"/>
      <c r="J36" s="1330"/>
      <c r="K36" s="1330"/>
      <c r="L36" s="1330"/>
      <c r="M36" s="1413"/>
      <c r="N36" s="1413"/>
      <c r="O36" s="1254"/>
      <c r="P36" s="1228"/>
    </row>
    <row r="37" spans="1:16" s="1240" customFormat="1" ht="13.5" customHeight="1" thickBot="1">
      <c r="A37" s="1235"/>
      <c r="B37" s="1236"/>
      <c r="C37" s="1237" t="s">
        <v>522</v>
      </c>
      <c r="D37" s="1238"/>
      <c r="E37" s="1238"/>
      <c r="F37" s="1238"/>
      <c r="G37" s="1238"/>
      <c r="H37" s="1238"/>
      <c r="I37" s="1238"/>
      <c r="J37" s="1238"/>
      <c r="K37" s="1238"/>
      <c r="L37" s="1238"/>
      <c r="M37" s="1238"/>
      <c r="N37" s="1239"/>
      <c r="O37" s="1254"/>
      <c r="P37" s="1235"/>
    </row>
    <row r="38" spans="1:16" s="1240" customFormat="1" ht="3.75" customHeight="1">
      <c r="A38" s="1235"/>
      <c r="B38" s="1236"/>
      <c r="C38" s="1424" t="s">
        <v>69</v>
      </c>
      <c r="D38" s="1424"/>
      <c r="E38" s="1262"/>
      <c r="F38" s="1262"/>
      <c r="G38" s="1262"/>
      <c r="H38" s="1262"/>
      <c r="I38" s="1262"/>
      <c r="J38" s="1262"/>
      <c r="K38" s="1262"/>
      <c r="L38" s="1262"/>
      <c r="M38" s="1262"/>
      <c r="N38" s="1262"/>
      <c r="O38" s="1254"/>
      <c r="P38" s="1235"/>
    </row>
    <row r="39" spans="1:16" ht="12.75" customHeight="1">
      <c r="A39" s="1228"/>
      <c r="B39" s="1232"/>
      <c r="C39" s="1424"/>
      <c r="D39" s="1424"/>
      <c r="E39" s="1243" t="s">
        <v>34</v>
      </c>
      <c r="F39" s="1244" t="s">
        <v>491</v>
      </c>
      <c r="G39" s="1243" t="s">
        <v>34</v>
      </c>
      <c r="H39" s="1244" t="s">
        <v>34</v>
      </c>
      <c r="I39" s="1245"/>
      <c r="J39" s="1244" t="s">
        <v>34</v>
      </c>
      <c r="K39" s="1246" t="s">
        <v>492</v>
      </c>
      <c r="L39" s="1247" t="s">
        <v>34</v>
      </c>
      <c r="M39" s="1247" t="s">
        <v>34</v>
      </c>
      <c r="N39" s="1248"/>
      <c r="O39" s="1224"/>
      <c r="P39" s="1235"/>
    </row>
    <row r="40" spans="1:16" ht="12.75" customHeight="1">
      <c r="A40" s="1228"/>
      <c r="B40" s="1232"/>
      <c r="C40" s="1249"/>
      <c r="D40" s="1249"/>
      <c r="E40" s="1416" t="str">
        <f>+E7</f>
        <v>3.º trimestre</v>
      </c>
      <c r="F40" s="1416"/>
      <c r="G40" s="1416" t="str">
        <f>+G7</f>
        <v>4.º trimestre</v>
      </c>
      <c r="H40" s="1416"/>
      <c r="I40" s="1416" t="str">
        <f>+I7</f>
        <v>1.º trimestre</v>
      </c>
      <c r="J40" s="1416"/>
      <c r="K40" s="1416" t="str">
        <f>+K7</f>
        <v>2.º trimestre</v>
      </c>
      <c r="L40" s="1416"/>
      <c r="M40" s="1416" t="str">
        <f>+M7</f>
        <v>3.º trimestre</v>
      </c>
      <c r="N40" s="1416"/>
      <c r="O40" s="1331"/>
      <c r="P40" s="1228"/>
    </row>
    <row r="41" spans="1:16" ht="15" customHeight="1">
      <c r="A41" s="1228"/>
      <c r="B41" s="1232"/>
      <c r="C41" s="1409" t="s">
        <v>182</v>
      </c>
      <c r="D41" s="1409"/>
      <c r="E41" s="1450">
        <v>100</v>
      </c>
      <c r="F41" s="1450"/>
      <c r="G41" s="1450">
        <v>100</v>
      </c>
      <c r="H41" s="1450"/>
      <c r="I41" s="1450">
        <v>100</v>
      </c>
      <c r="J41" s="1450"/>
      <c r="K41" s="1451">
        <v>100</v>
      </c>
      <c r="L41" s="1451"/>
      <c r="M41" s="1451">
        <v>100</v>
      </c>
      <c r="N41" s="1451"/>
      <c r="O41" s="1332"/>
      <c r="P41" s="1228"/>
    </row>
    <row r="42" spans="1:16" s="1295" customFormat="1" ht="11.25" customHeight="1">
      <c r="A42" s="1292"/>
      <c r="B42" s="1241"/>
      <c r="C42" s="777"/>
      <c r="D42" s="774" t="s">
        <v>71</v>
      </c>
      <c r="E42" s="1452">
        <v>50.662572721396259</v>
      </c>
      <c r="F42" s="1452"/>
      <c r="G42" s="1452">
        <v>49.34532260608929</v>
      </c>
      <c r="H42" s="1452"/>
      <c r="I42" s="1452">
        <v>49.062792877225867</v>
      </c>
      <c r="J42" s="1452"/>
      <c r="K42" s="1452">
        <v>49.043447166100492</v>
      </c>
      <c r="L42" s="1452"/>
      <c r="M42" s="1452">
        <v>49.572338489535937</v>
      </c>
      <c r="N42" s="1452"/>
      <c r="O42" s="1331"/>
      <c r="P42" s="1292"/>
    </row>
    <row r="43" spans="1:16" ht="11.25" customHeight="1">
      <c r="A43" s="1228"/>
      <c r="B43" s="1232"/>
      <c r="C43" s="1333"/>
      <c r="D43" s="774" t="s">
        <v>158</v>
      </c>
      <c r="E43" s="1452">
        <v>19.117647058823533</v>
      </c>
      <c r="F43" s="1452"/>
      <c r="G43" s="1452">
        <v>19.293263921754221</v>
      </c>
      <c r="H43" s="1452"/>
      <c r="I43" s="1452">
        <v>17.728834739144016</v>
      </c>
      <c r="J43" s="1452"/>
      <c r="K43" s="1452">
        <v>17.057035580189524</v>
      </c>
      <c r="L43" s="1452"/>
      <c r="M43" s="1452">
        <v>17.561419472247497</v>
      </c>
      <c r="N43" s="1452"/>
      <c r="O43" s="1332"/>
      <c r="P43" s="1228"/>
    </row>
    <row r="44" spans="1:16" s="1270" customFormat="1" ht="13.5" customHeight="1">
      <c r="A44" s="1267"/>
      <c r="B44" s="1268"/>
      <c r="C44" s="774" t="s">
        <v>189</v>
      </c>
      <c r="D44" s="780"/>
      <c r="E44" s="1453">
        <v>40.239172592113768</v>
      </c>
      <c r="F44" s="1453"/>
      <c r="G44" s="1453">
        <v>38.696955355734346</v>
      </c>
      <c r="H44" s="1453"/>
      <c r="I44" s="1453">
        <v>37.347703842549201</v>
      </c>
      <c r="J44" s="1453"/>
      <c r="K44" s="1453">
        <v>37.600572143751123</v>
      </c>
      <c r="L44" s="1453"/>
      <c r="M44" s="1453">
        <v>39.199272065514108</v>
      </c>
      <c r="N44" s="1453"/>
      <c r="O44" s="1334"/>
      <c r="P44" s="1267"/>
    </row>
    <row r="45" spans="1:16" s="1295" customFormat="1" ht="11.25" customHeight="1">
      <c r="A45" s="1292"/>
      <c r="B45" s="1241"/>
      <c r="C45" s="777"/>
      <c r="D45" s="1144" t="s">
        <v>71</v>
      </c>
      <c r="E45" s="1452">
        <v>49.879518072289159</v>
      </c>
      <c r="F45" s="1452"/>
      <c r="G45" s="1452">
        <v>49.245821443130858</v>
      </c>
      <c r="H45" s="1452"/>
      <c r="I45" s="1452">
        <v>48.682559598494358</v>
      </c>
      <c r="J45" s="1452"/>
      <c r="K45" s="1452">
        <v>50.261531145981934</v>
      </c>
      <c r="L45" s="1452"/>
      <c r="M45" s="1452">
        <v>51.532033426183844</v>
      </c>
      <c r="N45" s="1452"/>
      <c r="O45" s="1277"/>
      <c r="P45" s="1292"/>
    </row>
    <row r="46" spans="1:16" s="1270" customFormat="1" ht="11.25" customHeight="1">
      <c r="A46" s="1267"/>
      <c r="B46" s="1268"/>
      <c r="C46" s="774"/>
      <c r="D46" s="1144" t="s">
        <v>158</v>
      </c>
      <c r="E46" s="1452">
        <v>18.313253012048193</v>
      </c>
      <c r="F46" s="1452"/>
      <c r="G46" s="1452">
        <v>20.50550346514472</v>
      </c>
      <c r="H46" s="1452"/>
      <c r="I46" s="1452">
        <v>18.318695106649937</v>
      </c>
      <c r="J46" s="1452"/>
      <c r="K46" s="1452">
        <v>17.356157869709936</v>
      </c>
      <c r="L46" s="1452"/>
      <c r="M46" s="1452">
        <v>16.527390900649955</v>
      </c>
      <c r="N46" s="1452"/>
      <c r="O46" s="1334"/>
      <c r="P46" s="1267"/>
    </row>
    <row r="47" spans="1:16" s="1270" customFormat="1" ht="13.5" customHeight="1">
      <c r="A47" s="1267"/>
      <c r="B47" s="1268"/>
      <c r="C47" s="774" t="s">
        <v>190</v>
      </c>
      <c r="D47" s="780"/>
      <c r="E47" s="1453">
        <v>15.449256625727214</v>
      </c>
      <c r="F47" s="1453"/>
      <c r="G47" s="1453">
        <v>16.516800757217229</v>
      </c>
      <c r="H47" s="1453"/>
      <c r="I47" s="1453">
        <v>16.494845360824741</v>
      </c>
      <c r="J47" s="1453"/>
      <c r="K47" s="1453">
        <v>17.074915072411944</v>
      </c>
      <c r="L47" s="1453"/>
      <c r="M47" s="1453">
        <v>16.815286624203825</v>
      </c>
      <c r="N47" s="1453"/>
      <c r="O47" s="1334"/>
      <c r="P47" s="1267"/>
    </row>
    <row r="48" spans="1:16" s="1295" customFormat="1" ht="11.25" customHeight="1">
      <c r="A48" s="1292"/>
      <c r="B48" s="1241"/>
      <c r="C48" s="777"/>
      <c r="D48" s="1144" t="s">
        <v>71</v>
      </c>
      <c r="E48" s="1452">
        <v>51.67364016736402</v>
      </c>
      <c r="F48" s="1452"/>
      <c r="G48" s="1452">
        <v>52.913085004775553</v>
      </c>
      <c r="H48" s="1452"/>
      <c r="I48" s="1452">
        <v>50.852272727272727</v>
      </c>
      <c r="J48" s="1452"/>
      <c r="K48" s="1452">
        <v>52.251308900523561</v>
      </c>
      <c r="L48" s="1452"/>
      <c r="M48" s="1452">
        <v>49.025974025974016</v>
      </c>
      <c r="N48" s="1452"/>
      <c r="O48" s="1277"/>
      <c r="P48" s="1292"/>
    </row>
    <row r="49" spans="1:16" s="1270" customFormat="1" ht="11.25" customHeight="1">
      <c r="A49" s="1267"/>
      <c r="B49" s="1268"/>
      <c r="C49" s="774"/>
      <c r="D49" s="1144" t="s">
        <v>158</v>
      </c>
      <c r="E49" s="1452">
        <v>24.058577405857744</v>
      </c>
      <c r="F49" s="1452"/>
      <c r="G49" s="1452">
        <v>24.068767908309454</v>
      </c>
      <c r="H49" s="1452"/>
      <c r="I49" s="1452">
        <v>20.075757575757578</v>
      </c>
      <c r="J49" s="1452"/>
      <c r="K49" s="1452">
        <v>18.1151832460733</v>
      </c>
      <c r="L49" s="1452"/>
      <c r="M49" s="1452">
        <v>23.376623376623375</v>
      </c>
      <c r="N49" s="1452"/>
      <c r="O49" s="1334"/>
      <c r="P49" s="1267"/>
    </row>
    <row r="50" spans="1:16" s="1270" customFormat="1" ht="13.5" customHeight="1">
      <c r="A50" s="1267"/>
      <c r="B50" s="1268"/>
      <c r="C50" s="774" t="s">
        <v>59</v>
      </c>
      <c r="D50" s="780"/>
      <c r="E50" s="1453">
        <v>28.409825468649004</v>
      </c>
      <c r="F50" s="1453"/>
      <c r="G50" s="1453">
        <v>27.638428774254614</v>
      </c>
      <c r="H50" s="1453"/>
      <c r="I50" s="1453">
        <v>29.959387691346457</v>
      </c>
      <c r="J50" s="1453"/>
      <c r="K50" s="1453">
        <v>28.875379939209729</v>
      </c>
      <c r="L50" s="1453"/>
      <c r="M50" s="1453">
        <v>27.716105550500458</v>
      </c>
      <c r="N50" s="1453"/>
      <c r="O50" s="1269"/>
      <c r="P50" s="1267"/>
    </row>
    <row r="51" spans="1:16" s="1295" customFormat="1" ht="11.25" customHeight="1">
      <c r="A51" s="1292"/>
      <c r="B51" s="1241"/>
      <c r="C51" s="777"/>
      <c r="D51" s="1144" t="s">
        <v>71</v>
      </c>
      <c r="E51" s="1452">
        <v>54.835039817974973</v>
      </c>
      <c r="F51" s="1452"/>
      <c r="G51" s="1452">
        <v>47.888127853881286</v>
      </c>
      <c r="H51" s="1452"/>
      <c r="I51" s="1452">
        <v>48.957247132429615</v>
      </c>
      <c r="J51" s="1452"/>
      <c r="K51" s="1452">
        <v>47.182662538699695</v>
      </c>
      <c r="L51" s="1452"/>
      <c r="M51" s="1452">
        <v>47.60341431385423</v>
      </c>
      <c r="N51" s="1452"/>
      <c r="O51" s="1249"/>
      <c r="P51" s="1292"/>
    </row>
    <row r="52" spans="1:16" s="1270" customFormat="1" ht="11.25" customHeight="1">
      <c r="A52" s="1267"/>
      <c r="B52" s="1268"/>
      <c r="C52" s="774"/>
      <c r="D52" s="1144" t="s">
        <v>158</v>
      </c>
      <c r="E52" s="1452">
        <v>16.439135381114902</v>
      </c>
      <c r="F52" s="1452"/>
      <c r="G52" s="1452">
        <v>15.239726027397261</v>
      </c>
      <c r="H52" s="1452"/>
      <c r="I52" s="1452">
        <v>15.432742440041711</v>
      </c>
      <c r="J52" s="1452"/>
      <c r="K52" s="1452">
        <v>15.232198142414862</v>
      </c>
      <c r="L52" s="1452"/>
      <c r="M52" s="1452">
        <v>15.036112934996716</v>
      </c>
      <c r="N52" s="1452"/>
      <c r="O52" s="1269"/>
      <c r="P52" s="1267"/>
    </row>
    <row r="53" spans="1:16" s="1270" customFormat="1" ht="13.5" customHeight="1">
      <c r="A53" s="1267"/>
      <c r="B53" s="1268"/>
      <c r="C53" s="774" t="s">
        <v>192</v>
      </c>
      <c r="D53" s="780"/>
      <c r="E53" s="1453">
        <v>6.6257272139625085</v>
      </c>
      <c r="F53" s="1453"/>
      <c r="G53" s="1453">
        <v>7.272440448020193</v>
      </c>
      <c r="H53" s="1453"/>
      <c r="I53" s="1453">
        <v>6.7322711652608556</v>
      </c>
      <c r="J53" s="1453"/>
      <c r="K53" s="1453">
        <v>7.7418201323082432</v>
      </c>
      <c r="L53" s="1453"/>
      <c r="M53" s="1453">
        <v>7.6615104640582352</v>
      </c>
      <c r="N53" s="1453"/>
      <c r="O53" s="1269"/>
      <c r="P53" s="1267"/>
    </row>
    <row r="54" spans="1:16" s="1295" customFormat="1" ht="11.25" customHeight="1">
      <c r="A54" s="1292"/>
      <c r="B54" s="1335"/>
      <c r="C54" s="777"/>
      <c r="D54" s="1144" t="s">
        <v>71</v>
      </c>
      <c r="E54" s="1452">
        <v>45.853658536585371</v>
      </c>
      <c r="F54" s="1452"/>
      <c r="G54" s="1452">
        <v>52.494577006507591</v>
      </c>
      <c r="H54" s="1452"/>
      <c r="I54" s="1452">
        <v>50.11600928074246</v>
      </c>
      <c r="J54" s="1452"/>
      <c r="K54" s="1452">
        <v>49.191685912240189</v>
      </c>
      <c r="L54" s="1452"/>
      <c r="M54" s="1452">
        <v>56.532066508313541</v>
      </c>
      <c r="N54" s="1452"/>
      <c r="O54" s="1249"/>
      <c r="P54" s="1292"/>
    </row>
    <row r="55" spans="1:16" s="1270" customFormat="1" ht="11.25" customHeight="1">
      <c r="A55" s="1267"/>
      <c r="B55" s="1268"/>
      <c r="C55" s="774"/>
      <c r="D55" s="1144" t="s">
        <v>158</v>
      </c>
      <c r="E55" s="1452">
        <v>19.756097560975608</v>
      </c>
      <c r="F55" s="1452"/>
      <c r="G55" s="1452">
        <v>18.655097613882862</v>
      </c>
      <c r="H55" s="1452"/>
      <c r="I55" s="1452">
        <v>16.009280742459396</v>
      </c>
      <c r="J55" s="1452"/>
      <c r="K55" s="1452">
        <v>15.473441108545035</v>
      </c>
      <c r="L55" s="1452"/>
      <c r="M55" s="1452">
        <v>15.201900237529692</v>
      </c>
      <c r="N55" s="1452"/>
      <c r="O55" s="1269"/>
      <c r="P55" s="1267"/>
    </row>
    <row r="56" spans="1:16" s="1270" customFormat="1" ht="13.5" customHeight="1">
      <c r="A56" s="1267"/>
      <c r="B56" s="1268"/>
      <c r="C56" s="774" t="s">
        <v>193</v>
      </c>
      <c r="D56" s="780"/>
      <c r="E56" s="1453">
        <v>3.7007110536522303</v>
      </c>
      <c r="F56" s="1453"/>
      <c r="G56" s="1453">
        <v>4.4328758479255406</v>
      </c>
      <c r="H56" s="1453"/>
      <c r="I56" s="1453">
        <v>4.1705716963448918</v>
      </c>
      <c r="J56" s="1453"/>
      <c r="K56" s="1453">
        <v>3.2540675844806008</v>
      </c>
      <c r="L56" s="1453"/>
      <c r="M56" s="1453">
        <v>3.0755232029117376</v>
      </c>
      <c r="N56" s="1453"/>
      <c r="O56" s="1269"/>
      <c r="P56" s="1267"/>
    </row>
    <row r="57" spans="1:16" s="1295" customFormat="1" ht="11.25" customHeight="1">
      <c r="A57" s="1292"/>
      <c r="B57" s="1335"/>
      <c r="C57" s="777"/>
      <c r="D57" s="1144" t="s">
        <v>71</v>
      </c>
      <c r="E57" s="1452">
        <v>43.668122270742359</v>
      </c>
      <c r="F57" s="1452"/>
      <c r="G57" s="1452">
        <v>46.263345195729535</v>
      </c>
      <c r="H57" s="1452"/>
      <c r="I57" s="1452">
        <v>46.441947565543074</v>
      </c>
      <c r="J57" s="1452"/>
      <c r="K57" s="1452">
        <v>50</v>
      </c>
      <c r="L57" s="1452"/>
      <c r="M57" s="1452">
        <v>40.236686390532547</v>
      </c>
      <c r="N57" s="1452"/>
      <c r="O57" s="1249"/>
      <c r="P57" s="1292"/>
    </row>
    <row r="58" spans="1:16" s="1270" customFormat="1" ht="11.25" customHeight="1">
      <c r="A58" s="1267"/>
      <c r="B58" s="1268"/>
      <c r="C58" s="774"/>
      <c r="D58" s="1144" t="s">
        <v>158</v>
      </c>
      <c r="E58" s="1452">
        <v>18.340611353711793</v>
      </c>
      <c r="F58" s="1452"/>
      <c r="G58" s="1452">
        <v>12.455516014234874</v>
      </c>
      <c r="H58" s="1452"/>
      <c r="I58" s="1452">
        <v>16.479400749063672</v>
      </c>
      <c r="J58" s="1452"/>
      <c r="K58" s="1452">
        <v>18.681318681318682</v>
      </c>
      <c r="L58" s="1452"/>
      <c r="M58" s="1452">
        <v>16.568047337278109</v>
      </c>
      <c r="N58" s="1452"/>
      <c r="O58" s="1269"/>
      <c r="P58" s="1267"/>
    </row>
    <row r="59" spans="1:16" s="1270" customFormat="1" ht="13.5" customHeight="1">
      <c r="A59" s="1267"/>
      <c r="B59" s="1268"/>
      <c r="C59" s="774" t="s">
        <v>131</v>
      </c>
      <c r="D59" s="780"/>
      <c r="E59" s="1453">
        <v>2.4240465416936008</v>
      </c>
      <c r="F59" s="1453"/>
      <c r="G59" s="1453">
        <v>2.4136299100804544</v>
      </c>
      <c r="H59" s="1453"/>
      <c r="I59" s="1453">
        <v>2.3430178069353325</v>
      </c>
      <c r="J59" s="1453"/>
      <c r="K59" s="1453">
        <v>2.3779724655819781</v>
      </c>
      <c r="L59" s="1453"/>
      <c r="M59" s="1453">
        <v>2.3657870791628755</v>
      </c>
      <c r="N59" s="1453"/>
      <c r="O59" s="1269"/>
      <c r="P59" s="1267"/>
    </row>
    <row r="60" spans="1:16" s="1295" customFormat="1" ht="11.25" customHeight="1">
      <c r="A60" s="1292"/>
      <c r="B60" s="1335"/>
      <c r="C60" s="777"/>
      <c r="D60" s="1144" t="s">
        <v>71</v>
      </c>
      <c r="E60" s="1452">
        <v>35.333333333333336</v>
      </c>
      <c r="F60" s="1452"/>
      <c r="G60" s="1452">
        <v>39.869281045751634</v>
      </c>
      <c r="H60" s="1452"/>
      <c r="I60" s="1452">
        <v>46</v>
      </c>
      <c r="J60" s="1452"/>
      <c r="K60" s="1452">
        <v>39.097744360902254</v>
      </c>
      <c r="L60" s="1452"/>
      <c r="M60" s="1452">
        <v>36.92307692307692</v>
      </c>
      <c r="N60" s="1452"/>
      <c r="O60" s="1249"/>
      <c r="P60" s="1292"/>
    </row>
    <row r="61" spans="1:16" s="1270" customFormat="1" ht="11.25" customHeight="1">
      <c r="A61" s="1267"/>
      <c r="B61" s="1268"/>
      <c r="C61" s="774"/>
      <c r="D61" s="1144" t="s">
        <v>158</v>
      </c>
      <c r="E61" s="1452">
        <v>24.666666666666668</v>
      </c>
      <c r="F61" s="1452"/>
      <c r="G61" s="1452">
        <v>27.450980392156865</v>
      </c>
      <c r="H61" s="1452"/>
      <c r="I61" s="1452">
        <v>26</v>
      </c>
      <c r="J61" s="1452"/>
      <c r="K61" s="1452">
        <v>28.571428571428569</v>
      </c>
      <c r="L61" s="1452"/>
      <c r="M61" s="1452">
        <v>27.692307692307693</v>
      </c>
      <c r="N61" s="1452"/>
      <c r="O61" s="1269"/>
      <c r="P61" s="1267"/>
    </row>
    <row r="62" spans="1:16" ht="13.5" customHeight="1">
      <c r="A62" s="1228"/>
      <c r="B62" s="1268"/>
      <c r="C62" s="774" t="s">
        <v>132</v>
      </c>
      <c r="D62" s="780"/>
      <c r="E62" s="1453">
        <v>3.1512605042016806</v>
      </c>
      <c r="F62" s="1453"/>
      <c r="G62" s="1453">
        <v>3.0288689067676291</v>
      </c>
      <c r="H62" s="1453"/>
      <c r="I62" s="1453">
        <v>2.9522024367385189</v>
      </c>
      <c r="J62" s="1453"/>
      <c r="K62" s="1453">
        <v>3.075272662256392</v>
      </c>
      <c r="L62" s="1453"/>
      <c r="M62" s="1453">
        <v>3.1847133757961785</v>
      </c>
      <c r="N62" s="1453"/>
      <c r="O62" s="1254"/>
      <c r="P62" s="1228"/>
    </row>
    <row r="63" spans="1:16" s="1295" customFormat="1" ht="11.25" customHeight="1">
      <c r="A63" s="1292"/>
      <c r="B63" s="1335"/>
      <c r="C63" s="777"/>
      <c r="D63" s="1144" t="s">
        <v>71</v>
      </c>
      <c r="E63" s="1452">
        <v>48.205128205128204</v>
      </c>
      <c r="F63" s="1452"/>
      <c r="G63" s="1452">
        <v>48.437500000000007</v>
      </c>
      <c r="H63" s="1452"/>
      <c r="I63" s="1452">
        <v>48.148148148148152</v>
      </c>
      <c r="J63" s="1452"/>
      <c r="K63" s="1452">
        <v>40.697674418604649</v>
      </c>
      <c r="L63" s="1452"/>
      <c r="M63" s="1452">
        <v>46.857142857142854</v>
      </c>
      <c r="N63" s="1452"/>
      <c r="O63" s="1249"/>
      <c r="P63" s="1292"/>
    </row>
    <row r="64" spans="1:16" ht="11.25" customHeight="1">
      <c r="A64" s="1228"/>
      <c r="B64" s="1268"/>
      <c r="C64" s="774"/>
      <c r="D64" s="1144" t="s">
        <v>158</v>
      </c>
      <c r="E64" s="1452">
        <v>24.102564102564102</v>
      </c>
      <c r="F64" s="1452"/>
      <c r="G64" s="1452">
        <v>19.791666666666664</v>
      </c>
      <c r="H64" s="1452"/>
      <c r="I64" s="1452">
        <v>20.105820105820108</v>
      </c>
      <c r="J64" s="1452"/>
      <c r="K64" s="1452">
        <v>18.02325581395349</v>
      </c>
      <c r="L64" s="1452"/>
      <c r="M64" s="1452">
        <v>20.571428571428569</v>
      </c>
      <c r="N64" s="1452"/>
      <c r="O64" s="1254"/>
      <c r="P64" s="1228"/>
    </row>
    <row r="65" spans="1:16" s="856" customFormat="1" ht="12" customHeight="1">
      <c r="A65" s="888"/>
      <c r="B65" s="889"/>
      <c r="C65" s="890" t="s">
        <v>425</v>
      </c>
      <c r="D65" s="891"/>
      <c r="E65" s="892"/>
      <c r="F65" s="1273"/>
      <c r="G65" s="892"/>
      <c r="H65" s="1273"/>
      <c r="I65" s="892"/>
      <c r="J65" s="1273"/>
      <c r="K65" s="892"/>
      <c r="L65" s="1273"/>
      <c r="M65" s="892"/>
      <c r="N65" s="1273"/>
      <c r="O65" s="893"/>
      <c r="P65" s="884"/>
    </row>
    <row r="66" spans="1:16" s="1338" customFormat="1" ht="13.5" customHeight="1">
      <c r="A66" s="1336"/>
      <c r="B66" s="1268"/>
      <c r="C66" s="1275" t="s">
        <v>406</v>
      </c>
      <c r="D66" s="777"/>
      <c r="E66" s="1454" t="s">
        <v>88</v>
      </c>
      <c r="F66" s="1454"/>
      <c r="G66" s="1454"/>
      <c r="H66" s="1454"/>
      <c r="I66" s="1454"/>
      <c r="J66" s="1454"/>
      <c r="K66" s="1454"/>
      <c r="L66" s="1454"/>
      <c r="M66" s="1454"/>
      <c r="N66" s="1454"/>
      <c r="O66" s="1337"/>
      <c r="P66" s="1336"/>
    </row>
    <row r="67" spans="1:16" ht="13.5" customHeight="1">
      <c r="A67" s="1228"/>
      <c r="B67" s="1339">
        <v>8</v>
      </c>
      <c r="C67" s="1423">
        <v>42736</v>
      </c>
      <c r="D67" s="1423"/>
      <c r="E67" s="1224"/>
      <c r="F67" s="1224"/>
      <c r="G67" s="1224"/>
      <c r="H67" s="1224"/>
      <c r="I67" s="1224"/>
      <c r="J67" s="1224"/>
      <c r="K67" s="1224"/>
      <c r="L67" s="1224"/>
      <c r="M67" s="1224"/>
      <c r="N67" s="1224"/>
      <c r="O67" s="1313"/>
      <c r="P67" s="1228"/>
    </row>
  </sheetData>
  <mergeCells count="281">
    <mergeCell ref="C67:D67"/>
    <mergeCell ref="E64:F64"/>
    <mergeCell ref="G64:H64"/>
    <mergeCell ref="I64:J64"/>
    <mergeCell ref="K64:L64"/>
    <mergeCell ref="M64:N64"/>
    <mergeCell ref="E66:N66"/>
    <mergeCell ref="E62:F62"/>
    <mergeCell ref="G62:H62"/>
    <mergeCell ref="I62:J62"/>
    <mergeCell ref="K62:L62"/>
    <mergeCell ref="M62:N62"/>
    <mergeCell ref="E63:F63"/>
    <mergeCell ref="G63:H63"/>
    <mergeCell ref="I63:J63"/>
    <mergeCell ref="K63:L63"/>
    <mergeCell ref="M63:N63"/>
    <mergeCell ref="E60:F60"/>
    <mergeCell ref="G60:H60"/>
    <mergeCell ref="I60:J60"/>
    <mergeCell ref="K60:L60"/>
    <mergeCell ref="M60:N60"/>
    <mergeCell ref="E61:F61"/>
    <mergeCell ref="G61:H61"/>
    <mergeCell ref="I61:J61"/>
    <mergeCell ref="K61:L61"/>
    <mergeCell ref="M61:N61"/>
    <mergeCell ref="E58:F58"/>
    <mergeCell ref="G58:H58"/>
    <mergeCell ref="I58:J58"/>
    <mergeCell ref="K58:L58"/>
    <mergeCell ref="M58:N58"/>
    <mergeCell ref="E59:F59"/>
    <mergeCell ref="G59:H59"/>
    <mergeCell ref="I59:J59"/>
    <mergeCell ref="K59:L59"/>
    <mergeCell ref="M59:N59"/>
    <mergeCell ref="E56:F56"/>
    <mergeCell ref="G56:H56"/>
    <mergeCell ref="I56:J56"/>
    <mergeCell ref="K56:L56"/>
    <mergeCell ref="M56:N56"/>
    <mergeCell ref="E57:F57"/>
    <mergeCell ref="G57:H57"/>
    <mergeCell ref="I57:J57"/>
    <mergeCell ref="K57:L57"/>
    <mergeCell ref="M57:N57"/>
    <mergeCell ref="E54:F54"/>
    <mergeCell ref="G54:H54"/>
    <mergeCell ref="I54:J54"/>
    <mergeCell ref="K54:L54"/>
    <mergeCell ref="M54:N54"/>
    <mergeCell ref="E55:F55"/>
    <mergeCell ref="G55:H55"/>
    <mergeCell ref="I55:J55"/>
    <mergeCell ref="K55:L55"/>
    <mergeCell ref="M55:N55"/>
    <mergeCell ref="E52:F52"/>
    <mergeCell ref="G52:H52"/>
    <mergeCell ref="I52:J52"/>
    <mergeCell ref="K52:L52"/>
    <mergeCell ref="M52:N52"/>
    <mergeCell ref="E53:F53"/>
    <mergeCell ref="G53:H53"/>
    <mergeCell ref="I53:J53"/>
    <mergeCell ref="K53:L53"/>
    <mergeCell ref="M53:N53"/>
    <mergeCell ref="E50:F50"/>
    <mergeCell ref="G50:H50"/>
    <mergeCell ref="I50:J50"/>
    <mergeCell ref="K50:L50"/>
    <mergeCell ref="M50:N50"/>
    <mergeCell ref="E51:F51"/>
    <mergeCell ref="G51:H51"/>
    <mergeCell ref="I51:J51"/>
    <mergeCell ref="K51:L51"/>
    <mergeCell ref="M51:N51"/>
    <mergeCell ref="E48:F48"/>
    <mergeCell ref="G48:H48"/>
    <mergeCell ref="I48:J48"/>
    <mergeCell ref="K48:L48"/>
    <mergeCell ref="M48:N48"/>
    <mergeCell ref="E49:F49"/>
    <mergeCell ref="G49:H49"/>
    <mergeCell ref="I49:J49"/>
    <mergeCell ref="K49:L49"/>
    <mergeCell ref="M49:N49"/>
    <mergeCell ref="E46:F46"/>
    <mergeCell ref="G46:H46"/>
    <mergeCell ref="I46:J46"/>
    <mergeCell ref="K46:L46"/>
    <mergeCell ref="M46:N46"/>
    <mergeCell ref="E47:F47"/>
    <mergeCell ref="G47:H47"/>
    <mergeCell ref="I47:J47"/>
    <mergeCell ref="K47:L47"/>
    <mergeCell ref="M47:N47"/>
    <mergeCell ref="E44:F44"/>
    <mergeCell ref="G44:H44"/>
    <mergeCell ref="I44:J44"/>
    <mergeCell ref="K44:L44"/>
    <mergeCell ref="M44:N44"/>
    <mergeCell ref="E45:F45"/>
    <mergeCell ref="G45:H45"/>
    <mergeCell ref="I45:J45"/>
    <mergeCell ref="K45:L45"/>
    <mergeCell ref="M45:N45"/>
    <mergeCell ref="E42:F42"/>
    <mergeCell ref="G42:H42"/>
    <mergeCell ref="I42:J42"/>
    <mergeCell ref="K42:L42"/>
    <mergeCell ref="M42:N42"/>
    <mergeCell ref="E43:F43"/>
    <mergeCell ref="G43:H43"/>
    <mergeCell ref="I43:J43"/>
    <mergeCell ref="K43:L43"/>
    <mergeCell ref="M43:N43"/>
    <mergeCell ref="C41:D41"/>
    <mergeCell ref="E41:F41"/>
    <mergeCell ref="G41:H41"/>
    <mergeCell ref="I41:J41"/>
    <mergeCell ref="K41:L41"/>
    <mergeCell ref="M41:N41"/>
    <mergeCell ref="C38:D39"/>
    <mergeCell ref="E40:F40"/>
    <mergeCell ref="G40:H40"/>
    <mergeCell ref="I40:J40"/>
    <mergeCell ref="K40:L40"/>
    <mergeCell ref="M40:N40"/>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28:F28"/>
    <mergeCell ref="G28:H28"/>
    <mergeCell ref="I28:J28"/>
    <mergeCell ref="K28:L28"/>
    <mergeCell ref="M28:N28"/>
    <mergeCell ref="E29:F29"/>
    <mergeCell ref="G29:H29"/>
    <mergeCell ref="I29:J29"/>
    <mergeCell ref="K29:L29"/>
    <mergeCell ref="M29:N29"/>
    <mergeCell ref="E26:F26"/>
    <mergeCell ref="G26:H26"/>
    <mergeCell ref="I26:J26"/>
    <mergeCell ref="K26:L26"/>
    <mergeCell ref="M26:N26"/>
    <mergeCell ref="E27:F27"/>
    <mergeCell ref="G27:H27"/>
    <mergeCell ref="I27:J27"/>
    <mergeCell ref="K27:L27"/>
    <mergeCell ref="M27:N27"/>
    <mergeCell ref="E24:F24"/>
    <mergeCell ref="G24:H24"/>
    <mergeCell ref="I24:J24"/>
    <mergeCell ref="K24:L24"/>
    <mergeCell ref="M24:N24"/>
    <mergeCell ref="E25:F25"/>
    <mergeCell ref="G25:H25"/>
    <mergeCell ref="I25:J25"/>
    <mergeCell ref="K25:L25"/>
    <mergeCell ref="M25:N25"/>
    <mergeCell ref="E22:F22"/>
    <mergeCell ref="G22:H22"/>
    <mergeCell ref="I22:J22"/>
    <mergeCell ref="K22:L22"/>
    <mergeCell ref="M22:N22"/>
    <mergeCell ref="E23:F23"/>
    <mergeCell ref="G23:H23"/>
    <mergeCell ref="I23:J23"/>
    <mergeCell ref="K23:L23"/>
    <mergeCell ref="M23:N23"/>
    <mergeCell ref="E20:F20"/>
    <mergeCell ref="G20:H20"/>
    <mergeCell ref="I20:J20"/>
    <mergeCell ref="K20:L20"/>
    <mergeCell ref="M20:N20"/>
    <mergeCell ref="E21:F21"/>
    <mergeCell ref="G21:H21"/>
    <mergeCell ref="I21:J21"/>
    <mergeCell ref="K21:L21"/>
    <mergeCell ref="M21:N21"/>
    <mergeCell ref="M18:N18"/>
    <mergeCell ref="E19:F19"/>
    <mergeCell ref="G19:H19"/>
    <mergeCell ref="I19:J19"/>
    <mergeCell ref="K19:L19"/>
    <mergeCell ref="M19:N19"/>
    <mergeCell ref="E17:F17"/>
    <mergeCell ref="G17:H17"/>
    <mergeCell ref="I17:J17"/>
    <mergeCell ref="K17:L17"/>
    <mergeCell ref="M17:N17"/>
    <mergeCell ref="C18:D18"/>
    <mergeCell ref="E18:F18"/>
    <mergeCell ref="G18:H18"/>
    <mergeCell ref="I18:J18"/>
    <mergeCell ref="K18:L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40:N40">
    <cfRule type="cellIs" dxfId="18"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c r="A1" s="131"/>
      <c r="B1" s="1464" t="s">
        <v>407</v>
      </c>
      <c r="C1" s="1464"/>
      <c r="D1" s="1464"/>
      <c r="E1" s="133"/>
      <c r="F1" s="133"/>
      <c r="G1" s="133"/>
      <c r="H1" s="133"/>
      <c r="I1" s="133"/>
      <c r="J1" s="133"/>
      <c r="K1" s="133"/>
      <c r="L1" s="133"/>
      <c r="M1" s="133"/>
      <c r="N1" s="133"/>
      <c r="O1" s="133"/>
      <c r="P1" s="133"/>
      <c r="Q1" s="133"/>
      <c r="R1" s="133"/>
      <c r="S1" s="131"/>
    </row>
    <row r="2" spans="1:19" ht="6" customHeight="1">
      <c r="A2" s="131"/>
      <c r="B2" s="600"/>
      <c r="C2" s="600"/>
      <c r="D2" s="600"/>
      <c r="E2" s="228"/>
      <c r="F2" s="228"/>
      <c r="G2" s="228"/>
      <c r="H2" s="228"/>
      <c r="I2" s="228"/>
      <c r="J2" s="228"/>
      <c r="K2" s="228"/>
      <c r="L2" s="228"/>
      <c r="M2" s="228"/>
      <c r="N2" s="228"/>
      <c r="O2" s="228"/>
      <c r="P2" s="228"/>
      <c r="Q2" s="228"/>
      <c r="R2" s="229"/>
      <c r="S2" s="133"/>
    </row>
    <row r="3" spans="1:19" ht="10.5" customHeight="1" thickBot="1">
      <c r="A3" s="131"/>
      <c r="B3" s="133"/>
      <c r="C3" s="133"/>
      <c r="D3" s="133"/>
      <c r="E3" s="570"/>
      <c r="F3" s="570"/>
      <c r="G3" s="133"/>
      <c r="H3" s="133"/>
      <c r="I3" s="133"/>
      <c r="J3" s="133"/>
      <c r="K3" s="133"/>
      <c r="L3" s="133"/>
      <c r="M3" s="133"/>
      <c r="N3" s="133"/>
      <c r="O3" s="133"/>
      <c r="P3" s="570"/>
      <c r="Q3" s="570" t="s">
        <v>70</v>
      </c>
      <c r="R3" s="230"/>
      <c r="S3" s="133"/>
    </row>
    <row r="4" spans="1:19" ht="13.5" customHeight="1" thickBot="1">
      <c r="A4" s="131"/>
      <c r="B4" s="133"/>
      <c r="C4" s="393" t="s">
        <v>408</v>
      </c>
      <c r="D4" s="398"/>
      <c r="E4" s="399"/>
      <c r="F4" s="399"/>
      <c r="G4" s="399"/>
      <c r="H4" s="399"/>
      <c r="I4" s="399"/>
      <c r="J4" s="399"/>
      <c r="K4" s="399"/>
      <c r="L4" s="399"/>
      <c r="M4" s="399"/>
      <c r="N4" s="399"/>
      <c r="O4" s="399"/>
      <c r="P4" s="399"/>
      <c r="Q4" s="400"/>
      <c r="R4" s="230"/>
      <c r="S4" s="133"/>
    </row>
    <row r="5" spans="1:19" ht="12" customHeight="1">
      <c r="A5" s="131"/>
      <c r="B5" s="133"/>
      <c r="C5" s="940" t="s">
        <v>78</v>
      </c>
      <c r="D5" s="940"/>
      <c r="E5" s="180"/>
      <c r="F5" s="180"/>
      <c r="G5" s="180"/>
      <c r="H5" s="180"/>
      <c r="I5" s="180"/>
      <c r="J5" s="180"/>
      <c r="K5" s="180"/>
      <c r="L5" s="180"/>
      <c r="M5" s="180"/>
      <c r="N5" s="180"/>
      <c r="O5" s="180"/>
      <c r="P5" s="180"/>
      <c r="Q5" s="180"/>
      <c r="R5" s="230"/>
      <c r="S5" s="133"/>
    </row>
    <row r="6" spans="1:19" s="92" customFormat="1" ht="13.5" customHeight="1">
      <c r="A6" s="159"/>
      <c r="B6" s="168"/>
      <c r="C6" s="1461" t="s">
        <v>128</v>
      </c>
      <c r="D6" s="1462"/>
      <c r="E6" s="1462"/>
      <c r="F6" s="1462"/>
      <c r="G6" s="1462"/>
      <c r="H6" s="1462"/>
      <c r="I6" s="1462"/>
      <c r="J6" s="1462"/>
      <c r="K6" s="1462"/>
      <c r="L6" s="1462"/>
      <c r="M6" s="1462"/>
      <c r="N6" s="1462"/>
      <c r="O6" s="1462"/>
      <c r="P6" s="1462"/>
      <c r="Q6" s="1463"/>
      <c r="R6" s="230"/>
      <c r="S6" s="2"/>
    </row>
    <row r="7" spans="1:19" s="92" customFormat="1" ht="3.75" customHeight="1">
      <c r="A7" s="159"/>
      <c r="B7" s="168"/>
      <c r="C7" s="941"/>
      <c r="D7" s="941"/>
      <c r="E7" s="942"/>
      <c r="F7" s="942"/>
      <c r="G7" s="942"/>
      <c r="H7" s="942"/>
      <c r="I7" s="942"/>
      <c r="J7" s="942"/>
      <c r="K7" s="942"/>
      <c r="L7" s="942"/>
      <c r="M7" s="942"/>
      <c r="N7" s="942"/>
      <c r="O7" s="942"/>
      <c r="P7" s="942"/>
      <c r="Q7" s="942"/>
      <c r="R7" s="230"/>
      <c r="S7" s="2"/>
    </row>
    <row r="8" spans="1:19" s="92" customFormat="1" ht="13.5" customHeight="1">
      <c r="A8" s="159"/>
      <c r="B8" s="168"/>
      <c r="C8" s="942"/>
      <c r="D8" s="942"/>
      <c r="E8" s="1340">
        <v>2015</v>
      </c>
      <c r="F8" s="1465">
        <v>2016</v>
      </c>
      <c r="G8" s="1465"/>
      <c r="H8" s="1465"/>
      <c r="I8" s="1465"/>
      <c r="J8" s="1465"/>
      <c r="K8" s="1465"/>
      <c r="L8" s="1465"/>
      <c r="M8" s="1465"/>
      <c r="N8" s="1465"/>
      <c r="O8" s="1465"/>
      <c r="P8" s="1465"/>
      <c r="Q8" s="1465"/>
      <c r="R8" s="230"/>
      <c r="S8" s="2"/>
    </row>
    <row r="9" spans="1:19" ht="12.75" customHeight="1">
      <c r="A9" s="131"/>
      <c r="B9" s="133"/>
      <c r="C9" s="1456"/>
      <c r="D9" s="1456"/>
      <c r="E9" s="729" t="s">
        <v>94</v>
      </c>
      <c r="F9" s="729" t="s">
        <v>93</v>
      </c>
      <c r="G9" s="729" t="s">
        <v>104</v>
      </c>
      <c r="H9" s="729" t="s">
        <v>103</v>
      </c>
      <c r="I9" s="729" t="s">
        <v>102</v>
      </c>
      <c r="J9" s="729" t="s">
        <v>101</v>
      </c>
      <c r="K9" s="729" t="s">
        <v>100</v>
      </c>
      <c r="L9" s="729" t="s">
        <v>99</v>
      </c>
      <c r="M9" s="729" t="s">
        <v>98</v>
      </c>
      <c r="N9" s="729" t="s">
        <v>97</v>
      </c>
      <c r="O9" s="729" t="s">
        <v>96</v>
      </c>
      <c r="P9" s="729" t="s">
        <v>95</v>
      </c>
      <c r="Q9" s="729" t="s">
        <v>94</v>
      </c>
      <c r="R9" s="230"/>
      <c r="S9" s="133"/>
    </row>
    <row r="10" spans="1:19" ht="3.75" customHeight="1">
      <c r="A10" s="131"/>
      <c r="B10" s="133"/>
      <c r="C10" s="900"/>
      <c r="D10" s="900"/>
      <c r="E10" s="897"/>
      <c r="F10" s="897"/>
      <c r="G10" s="897"/>
      <c r="H10" s="897"/>
      <c r="I10" s="897"/>
      <c r="J10" s="897"/>
      <c r="K10" s="897"/>
      <c r="L10" s="897"/>
      <c r="M10" s="897"/>
      <c r="N10" s="897"/>
      <c r="O10" s="897"/>
      <c r="P10" s="897"/>
      <c r="Q10" s="897"/>
      <c r="R10" s="230"/>
      <c r="S10" s="133"/>
    </row>
    <row r="11" spans="1:19" ht="13.5" customHeight="1">
      <c r="A11" s="131"/>
      <c r="B11" s="133"/>
      <c r="C11" s="1459" t="s">
        <v>392</v>
      </c>
      <c r="D11" s="1460"/>
      <c r="E11" s="898"/>
      <c r="F11" s="898"/>
      <c r="G11" s="898"/>
      <c r="H11" s="898"/>
      <c r="I11" s="898"/>
      <c r="J11" s="898"/>
      <c r="K11" s="898"/>
      <c r="L11" s="898"/>
      <c r="M11" s="898"/>
      <c r="N11" s="898"/>
      <c r="O11" s="898"/>
      <c r="P11" s="898"/>
      <c r="Q11" s="898"/>
      <c r="R11" s="230"/>
      <c r="S11" s="133"/>
    </row>
    <row r="12" spans="1:19" s="167" customFormat="1" ht="13.5" customHeight="1">
      <c r="A12" s="159"/>
      <c r="B12" s="168"/>
      <c r="D12" s="946" t="s">
        <v>68</v>
      </c>
      <c r="E12" s="901">
        <v>89</v>
      </c>
      <c r="F12" s="901">
        <v>82</v>
      </c>
      <c r="G12" s="901">
        <v>99</v>
      </c>
      <c r="H12" s="901">
        <v>90</v>
      </c>
      <c r="I12" s="901">
        <v>84</v>
      </c>
      <c r="J12" s="901">
        <v>70</v>
      </c>
      <c r="K12" s="901">
        <v>72</v>
      </c>
      <c r="L12" s="901">
        <v>67</v>
      </c>
      <c r="M12" s="901">
        <v>51</v>
      </c>
      <c r="N12" s="901">
        <v>64</v>
      </c>
      <c r="O12" s="901">
        <v>74</v>
      </c>
      <c r="P12" s="901">
        <v>89</v>
      </c>
      <c r="Q12" s="901">
        <v>95</v>
      </c>
      <c r="R12" s="230"/>
      <c r="S12" s="133"/>
    </row>
    <row r="13" spans="1:19" s="156" customFormat="1" ht="18.75" customHeight="1">
      <c r="A13" s="159"/>
      <c r="B13" s="168"/>
      <c r="C13" s="599"/>
      <c r="D13" s="231"/>
      <c r="E13" s="161"/>
      <c r="F13" s="161"/>
      <c r="G13" s="161"/>
      <c r="H13" s="161"/>
      <c r="I13" s="161"/>
      <c r="J13" s="161"/>
      <c r="K13" s="161"/>
      <c r="L13" s="161"/>
      <c r="M13" s="161"/>
      <c r="N13" s="161"/>
      <c r="O13" s="161"/>
      <c r="P13" s="161"/>
      <c r="Q13" s="161"/>
      <c r="R13" s="230"/>
      <c r="S13" s="133"/>
    </row>
    <row r="14" spans="1:19" s="156" customFormat="1" ht="13.5" customHeight="1">
      <c r="A14" s="159"/>
      <c r="B14" s="168"/>
      <c r="C14" s="1459" t="s">
        <v>146</v>
      </c>
      <c r="D14" s="1460"/>
      <c r="E14" s="161"/>
      <c r="F14" s="161"/>
      <c r="G14" s="161"/>
      <c r="H14" s="161"/>
      <c r="I14" s="161"/>
      <c r="J14" s="161"/>
      <c r="K14" s="161"/>
      <c r="L14" s="161"/>
      <c r="M14" s="161"/>
      <c r="N14" s="161"/>
      <c r="O14" s="161"/>
      <c r="P14" s="161"/>
      <c r="Q14" s="161"/>
      <c r="R14" s="230"/>
      <c r="S14" s="133"/>
    </row>
    <row r="15" spans="1:19" s="163" customFormat="1" ht="13.5" customHeight="1">
      <c r="A15" s="159"/>
      <c r="B15" s="168"/>
      <c r="D15" s="946" t="s">
        <v>68</v>
      </c>
      <c r="E15" s="934">
        <v>1614</v>
      </c>
      <c r="F15" s="934">
        <v>1428</v>
      </c>
      <c r="G15" s="934">
        <v>1549</v>
      </c>
      <c r="H15" s="934">
        <v>1313</v>
      </c>
      <c r="I15" s="934">
        <v>1226</v>
      </c>
      <c r="J15" s="934">
        <v>885</v>
      </c>
      <c r="K15" s="934">
        <v>1135</v>
      </c>
      <c r="L15" s="934">
        <v>822</v>
      </c>
      <c r="M15" s="934">
        <v>794</v>
      </c>
      <c r="N15" s="934">
        <v>857</v>
      </c>
      <c r="O15" s="934">
        <v>1206</v>
      </c>
      <c r="P15" s="934">
        <v>1448</v>
      </c>
      <c r="Q15" s="934">
        <v>1983</v>
      </c>
      <c r="R15" s="233"/>
      <c r="S15" s="157"/>
    </row>
    <row r="16" spans="1:19" s="137" customFormat="1" ht="26.25" customHeight="1">
      <c r="A16" s="966"/>
      <c r="B16" s="136"/>
      <c r="C16" s="967"/>
      <c r="D16" s="968" t="s">
        <v>643</v>
      </c>
      <c r="E16" s="969">
        <v>1040</v>
      </c>
      <c r="F16" s="969">
        <v>851</v>
      </c>
      <c r="G16" s="969">
        <v>957</v>
      </c>
      <c r="H16" s="969">
        <v>820</v>
      </c>
      <c r="I16" s="969">
        <v>673</v>
      </c>
      <c r="J16" s="969">
        <v>514</v>
      </c>
      <c r="K16" s="969">
        <v>533</v>
      </c>
      <c r="L16" s="969">
        <v>404</v>
      </c>
      <c r="M16" s="969">
        <v>533</v>
      </c>
      <c r="N16" s="969">
        <v>571</v>
      </c>
      <c r="O16" s="969">
        <v>913</v>
      </c>
      <c r="P16" s="969">
        <v>1091</v>
      </c>
      <c r="Q16" s="969">
        <v>1287</v>
      </c>
      <c r="R16" s="964"/>
      <c r="S16" s="136"/>
    </row>
    <row r="17" spans="1:19" s="156" customFormat="1" ht="18.75" customHeight="1">
      <c r="A17" s="159"/>
      <c r="B17" s="155"/>
      <c r="C17" s="599" t="s">
        <v>237</v>
      </c>
      <c r="D17" s="970" t="s">
        <v>644</v>
      </c>
      <c r="E17" s="955">
        <v>574</v>
      </c>
      <c r="F17" s="955">
        <v>577</v>
      </c>
      <c r="G17" s="955">
        <v>592</v>
      </c>
      <c r="H17" s="955">
        <v>493</v>
      </c>
      <c r="I17" s="955">
        <v>553</v>
      </c>
      <c r="J17" s="955">
        <v>371</v>
      </c>
      <c r="K17" s="955">
        <v>602</v>
      </c>
      <c r="L17" s="955">
        <v>418</v>
      </c>
      <c r="M17" s="955">
        <v>261</v>
      </c>
      <c r="N17" s="955">
        <v>286</v>
      </c>
      <c r="O17" s="955">
        <v>293</v>
      </c>
      <c r="P17" s="955">
        <v>357</v>
      </c>
      <c r="Q17" s="955">
        <v>696</v>
      </c>
      <c r="R17" s="230"/>
      <c r="S17" s="133"/>
    </row>
    <row r="18" spans="1:19" s="156" customFormat="1">
      <c r="A18" s="159"/>
      <c r="B18" s="155"/>
      <c r="C18" s="599"/>
      <c r="D18" s="234"/>
      <c r="E18" s="161"/>
      <c r="F18" s="161"/>
      <c r="G18" s="161"/>
      <c r="H18" s="161"/>
      <c r="I18" s="161"/>
      <c r="J18" s="161"/>
      <c r="K18" s="161"/>
      <c r="L18" s="161"/>
      <c r="M18" s="161"/>
      <c r="N18" s="161"/>
      <c r="O18" s="161"/>
      <c r="P18" s="161"/>
      <c r="Q18" s="161"/>
      <c r="R18" s="230"/>
      <c r="S18" s="133"/>
    </row>
    <row r="19" spans="1:19" s="156" customFormat="1" ht="13.5" customHeight="1">
      <c r="A19" s="159"/>
      <c r="B19" s="155"/>
      <c r="C19" s="599"/>
      <c r="D19" s="234"/>
      <c r="E19" s="151"/>
      <c r="F19" s="151"/>
      <c r="G19" s="151"/>
      <c r="H19" s="151"/>
      <c r="I19" s="151"/>
      <c r="J19" s="151"/>
      <c r="K19" s="151"/>
      <c r="L19" s="151"/>
      <c r="M19" s="151"/>
      <c r="N19" s="151"/>
      <c r="O19" s="151"/>
      <c r="P19" s="151"/>
      <c r="Q19" s="151"/>
      <c r="R19" s="230"/>
      <c r="S19" s="133"/>
    </row>
    <row r="20" spans="1:19" s="156" customFormat="1" ht="13.5" customHeight="1">
      <c r="A20" s="159"/>
      <c r="B20" s="155"/>
      <c r="C20" s="599"/>
      <c r="D20" s="479"/>
      <c r="E20" s="162"/>
      <c r="F20" s="162"/>
      <c r="G20" s="162"/>
      <c r="H20" s="162"/>
      <c r="I20" s="162"/>
      <c r="J20" s="162"/>
      <c r="K20" s="162"/>
      <c r="L20" s="162"/>
      <c r="M20" s="162"/>
      <c r="N20" s="162"/>
      <c r="O20" s="162"/>
      <c r="P20" s="162"/>
      <c r="Q20" s="162"/>
      <c r="R20" s="230"/>
      <c r="S20" s="133"/>
    </row>
    <row r="21" spans="1:19" s="156" customFormat="1" ht="13.5" customHeight="1">
      <c r="A21" s="159"/>
      <c r="B21" s="155"/>
      <c r="C21" s="599"/>
      <c r="D21" s="479"/>
      <c r="E21" s="162"/>
      <c r="F21" s="162"/>
      <c r="G21" s="162"/>
      <c r="H21" s="162"/>
      <c r="I21" s="162"/>
      <c r="J21" s="162"/>
      <c r="K21" s="162"/>
      <c r="L21" s="162"/>
      <c r="M21" s="162"/>
      <c r="N21" s="162"/>
      <c r="O21" s="162"/>
      <c r="P21" s="162"/>
      <c r="Q21" s="162"/>
      <c r="R21" s="230"/>
      <c r="S21" s="133"/>
    </row>
    <row r="22" spans="1:19" s="156" customFormat="1" ht="13.5" customHeight="1">
      <c r="A22" s="154"/>
      <c r="B22" s="155"/>
      <c r="C22" s="599"/>
      <c r="D22" s="479"/>
      <c r="E22" s="162"/>
      <c r="F22" s="162"/>
      <c r="G22" s="162"/>
      <c r="H22" s="162"/>
      <c r="I22" s="162"/>
      <c r="J22" s="162"/>
      <c r="K22" s="162"/>
      <c r="L22" s="162"/>
      <c r="M22" s="162"/>
      <c r="N22" s="162"/>
      <c r="O22" s="162"/>
      <c r="P22" s="162"/>
      <c r="Q22" s="162"/>
      <c r="R22" s="230"/>
      <c r="S22" s="133"/>
    </row>
    <row r="23" spans="1:19" s="156" customFormat="1" ht="13.5" customHeight="1">
      <c r="A23" s="154"/>
      <c r="B23" s="155"/>
      <c r="C23" s="599"/>
      <c r="D23" s="479"/>
      <c r="E23" s="162"/>
      <c r="F23" s="162"/>
      <c r="G23" s="162"/>
      <c r="H23" s="162"/>
      <c r="I23" s="162"/>
      <c r="J23" s="162"/>
      <c r="K23" s="162"/>
      <c r="L23" s="162"/>
      <c r="M23" s="162"/>
      <c r="N23" s="162"/>
      <c r="O23" s="162"/>
      <c r="P23" s="162"/>
      <c r="Q23" s="162"/>
      <c r="R23" s="230"/>
      <c r="S23" s="133"/>
    </row>
    <row r="24" spans="1:19" s="156" customFormat="1" ht="13.5" customHeight="1">
      <c r="A24" s="154"/>
      <c r="B24" s="155"/>
      <c r="C24" s="599"/>
      <c r="D24" s="479"/>
      <c r="E24" s="162"/>
      <c r="F24" s="162"/>
      <c r="G24" s="162"/>
      <c r="H24" s="162"/>
      <c r="I24" s="162"/>
      <c r="J24" s="162"/>
      <c r="K24" s="162"/>
      <c r="L24" s="162"/>
      <c r="M24" s="162"/>
      <c r="N24" s="162"/>
      <c r="O24" s="162"/>
      <c r="P24" s="162"/>
      <c r="Q24" s="162"/>
      <c r="R24" s="230"/>
      <c r="S24" s="133"/>
    </row>
    <row r="25" spans="1:19" s="156" customFormat="1" ht="13.5" customHeight="1">
      <c r="A25" s="154"/>
      <c r="B25" s="155"/>
      <c r="C25" s="599"/>
      <c r="D25" s="479"/>
      <c r="E25" s="162"/>
      <c r="F25" s="162"/>
      <c r="G25" s="162"/>
      <c r="H25" s="162"/>
      <c r="I25" s="162"/>
      <c r="J25" s="162"/>
      <c r="K25" s="162"/>
      <c r="L25" s="162"/>
      <c r="M25" s="162"/>
      <c r="N25" s="162"/>
      <c r="O25" s="162"/>
      <c r="P25" s="162"/>
      <c r="Q25" s="162"/>
      <c r="R25" s="230"/>
      <c r="S25" s="133"/>
    </row>
    <row r="26" spans="1:19" s="163" customFormat="1" ht="13.5" customHeight="1">
      <c r="A26" s="164"/>
      <c r="B26" s="165"/>
      <c r="C26" s="480"/>
      <c r="D26" s="232"/>
      <c r="E26" s="166"/>
      <c r="F26" s="166"/>
      <c r="G26" s="166"/>
      <c r="H26" s="166"/>
      <c r="I26" s="166"/>
      <c r="J26" s="166"/>
      <c r="K26" s="166"/>
      <c r="L26" s="166"/>
      <c r="M26" s="166"/>
      <c r="N26" s="166"/>
      <c r="O26" s="166"/>
      <c r="P26" s="166"/>
      <c r="Q26" s="166"/>
      <c r="R26" s="233"/>
      <c r="S26" s="157"/>
    </row>
    <row r="27" spans="1:19" ht="13.5" customHeight="1">
      <c r="A27" s="131"/>
      <c r="B27" s="133"/>
      <c r="C27" s="599"/>
      <c r="D27" s="134"/>
      <c r="E27" s="162"/>
      <c r="F27" s="162"/>
      <c r="G27" s="162"/>
      <c r="H27" s="162"/>
      <c r="I27" s="162"/>
      <c r="J27" s="162"/>
      <c r="K27" s="162"/>
      <c r="L27" s="162"/>
      <c r="M27" s="162"/>
      <c r="N27" s="162"/>
      <c r="O27" s="162"/>
      <c r="P27" s="162"/>
      <c r="Q27" s="162"/>
      <c r="R27" s="230"/>
      <c r="S27" s="133"/>
    </row>
    <row r="28" spans="1:19" s="156" customFormat="1" ht="13.5" customHeight="1">
      <c r="A28" s="154"/>
      <c r="B28" s="155"/>
      <c r="C28" s="599"/>
      <c r="D28" s="134"/>
      <c r="E28" s="162"/>
      <c r="F28" s="162"/>
      <c r="G28" s="162"/>
      <c r="H28" s="162"/>
      <c r="I28" s="162"/>
      <c r="J28" s="162"/>
      <c r="K28" s="162"/>
      <c r="L28" s="162"/>
      <c r="M28" s="162"/>
      <c r="N28" s="162"/>
      <c r="O28" s="162"/>
      <c r="P28" s="162"/>
      <c r="Q28" s="162"/>
      <c r="R28" s="230"/>
      <c r="S28" s="133"/>
    </row>
    <row r="29" spans="1:19" s="156" customFormat="1" ht="13.5" customHeight="1">
      <c r="A29" s="154"/>
      <c r="B29" s="155"/>
      <c r="C29" s="599"/>
      <c r="D29" s="234"/>
      <c r="E29" s="162"/>
      <c r="F29" s="162"/>
      <c r="G29" s="162"/>
      <c r="H29" s="162"/>
      <c r="I29" s="162"/>
      <c r="J29" s="162"/>
      <c r="K29" s="162"/>
      <c r="L29" s="162"/>
      <c r="M29" s="162"/>
      <c r="N29" s="162"/>
      <c r="O29" s="162"/>
      <c r="P29" s="162"/>
      <c r="Q29" s="162"/>
      <c r="R29" s="230"/>
      <c r="S29" s="133"/>
    </row>
    <row r="30" spans="1:19" s="156" customFormat="1" ht="13.5" customHeight="1">
      <c r="A30" s="154"/>
      <c r="B30" s="155"/>
      <c r="C30" s="599"/>
      <c r="D30" s="732"/>
      <c r="E30" s="733"/>
      <c r="F30" s="733"/>
      <c r="G30" s="733"/>
      <c r="H30" s="733"/>
      <c r="I30" s="733"/>
      <c r="J30" s="733"/>
      <c r="K30" s="733"/>
      <c r="L30" s="733"/>
      <c r="M30" s="733"/>
      <c r="N30" s="733"/>
      <c r="O30" s="733"/>
      <c r="P30" s="733"/>
      <c r="Q30" s="733"/>
      <c r="R30" s="230"/>
      <c r="S30" s="133"/>
    </row>
    <row r="31" spans="1:19" s="163" customFormat="1" ht="13.5" customHeight="1">
      <c r="A31" s="164"/>
      <c r="B31" s="165"/>
      <c r="C31" s="480"/>
      <c r="D31" s="734"/>
      <c r="E31" s="734"/>
      <c r="F31" s="734"/>
      <c r="G31" s="734"/>
      <c r="H31" s="734"/>
      <c r="I31" s="734"/>
      <c r="J31" s="734"/>
      <c r="K31" s="734"/>
      <c r="L31" s="734"/>
      <c r="M31" s="734"/>
      <c r="N31" s="734"/>
      <c r="O31" s="734"/>
      <c r="P31" s="734"/>
      <c r="Q31" s="734"/>
      <c r="R31" s="233"/>
      <c r="S31" s="157"/>
    </row>
    <row r="32" spans="1:19" ht="35.25" customHeight="1">
      <c r="A32" s="131"/>
      <c r="B32" s="133"/>
      <c r="C32" s="599"/>
      <c r="D32" s="735"/>
      <c r="E32" s="733"/>
      <c r="F32" s="733"/>
      <c r="G32" s="733"/>
      <c r="H32" s="733"/>
      <c r="I32" s="733"/>
      <c r="J32" s="733"/>
      <c r="K32" s="733"/>
      <c r="L32" s="733"/>
      <c r="M32" s="733"/>
      <c r="N32" s="733"/>
      <c r="O32" s="733"/>
      <c r="P32" s="733"/>
      <c r="Q32" s="733"/>
      <c r="R32" s="230"/>
      <c r="S32" s="133"/>
    </row>
    <row r="33" spans="1:19" ht="13.5" customHeight="1">
      <c r="A33" s="131"/>
      <c r="B33" s="133"/>
      <c r="C33" s="947" t="s">
        <v>180</v>
      </c>
      <c r="D33" s="948"/>
      <c r="E33" s="948"/>
      <c r="F33" s="948"/>
      <c r="G33" s="948"/>
      <c r="H33" s="948"/>
      <c r="I33" s="948"/>
      <c r="J33" s="948"/>
      <c r="K33" s="948"/>
      <c r="L33" s="948"/>
      <c r="M33" s="948"/>
      <c r="N33" s="948"/>
      <c r="O33" s="948"/>
      <c r="P33" s="948"/>
      <c r="Q33" s="949"/>
      <c r="R33" s="230"/>
      <c r="S33" s="160"/>
    </row>
    <row r="34" spans="1:19" s="156" customFormat="1" ht="3.75" customHeight="1">
      <c r="A34" s="154"/>
      <c r="B34" s="155"/>
      <c r="C34" s="599"/>
      <c r="D34" s="234"/>
      <c r="E34" s="162"/>
      <c r="F34" s="162"/>
      <c r="G34" s="162"/>
      <c r="H34" s="162"/>
      <c r="I34" s="162"/>
      <c r="J34" s="162"/>
      <c r="K34" s="162"/>
      <c r="L34" s="162"/>
      <c r="M34" s="162"/>
      <c r="N34" s="162"/>
      <c r="O34" s="162"/>
      <c r="P34" s="162"/>
      <c r="Q34" s="162"/>
      <c r="R34" s="230"/>
      <c r="S34" s="133"/>
    </row>
    <row r="35" spans="1:19" ht="12.75" customHeight="1">
      <c r="A35" s="131"/>
      <c r="B35" s="133"/>
      <c r="C35" s="1456"/>
      <c r="D35" s="1456"/>
      <c r="E35" s="933">
        <v>2002</v>
      </c>
      <c r="F35" s="933">
        <v>2003</v>
      </c>
      <c r="G35" s="933">
        <v>2004</v>
      </c>
      <c r="H35" s="935" t="s">
        <v>645</v>
      </c>
      <c r="I35" s="933" t="s">
        <v>646</v>
      </c>
      <c r="J35" s="933" t="s">
        <v>647</v>
      </c>
      <c r="K35" s="933" t="s">
        <v>648</v>
      </c>
      <c r="L35" s="926" t="s">
        <v>649</v>
      </c>
      <c r="M35" s="929" t="s">
        <v>650</v>
      </c>
      <c r="N35" s="943" t="s">
        <v>651</v>
      </c>
      <c r="O35" s="943">
        <v>2013</v>
      </c>
      <c r="P35" s="943">
        <v>2014</v>
      </c>
      <c r="Q35" s="943">
        <v>2015</v>
      </c>
      <c r="R35" s="230"/>
      <c r="S35" s="133"/>
    </row>
    <row r="36" spans="1:19" ht="3.75" customHeight="1">
      <c r="A36" s="131"/>
      <c r="B36" s="133"/>
      <c r="C36" s="900"/>
      <c r="D36" s="900"/>
      <c r="E36" s="886"/>
      <c r="F36" s="886"/>
      <c r="G36" s="921"/>
      <c r="H36" s="936"/>
      <c r="I36" s="1003"/>
      <c r="J36" s="1003"/>
      <c r="K36" s="1003"/>
      <c r="L36" s="921"/>
      <c r="M36" s="921"/>
      <c r="N36" s="944"/>
      <c r="O36" s="944"/>
      <c r="P36" s="944"/>
      <c r="Q36" s="944"/>
      <c r="R36" s="230"/>
      <c r="S36" s="133"/>
    </row>
    <row r="37" spans="1:19" ht="13.5" customHeight="1">
      <c r="A37" s="131"/>
      <c r="B37" s="133"/>
      <c r="C37" s="1459" t="s">
        <v>392</v>
      </c>
      <c r="D37" s="1460"/>
      <c r="E37" s="886"/>
      <c r="F37" s="886"/>
      <c r="G37" s="921"/>
      <c r="H37" s="936"/>
      <c r="I37" s="1003"/>
      <c r="J37" s="1003"/>
      <c r="K37" s="1003"/>
      <c r="L37" s="921"/>
      <c r="M37" s="921"/>
      <c r="N37" s="944"/>
      <c r="O37" s="944"/>
      <c r="P37" s="944"/>
      <c r="Q37" s="944"/>
      <c r="R37" s="230"/>
      <c r="S37" s="133"/>
    </row>
    <row r="38" spans="1:19" s="167" customFormat="1" ht="13.5" customHeight="1">
      <c r="A38" s="159"/>
      <c r="B38" s="168"/>
      <c r="D38" s="946" t="s">
        <v>68</v>
      </c>
      <c r="E38" s="945" t="s">
        <v>393</v>
      </c>
      <c r="F38" s="945" t="s">
        <v>393</v>
      </c>
      <c r="G38" s="945" t="s">
        <v>393</v>
      </c>
      <c r="H38" s="901">
        <v>49</v>
      </c>
      <c r="I38" s="918">
        <v>28</v>
      </c>
      <c r="J38" s="918">
        <v>54</v>
      </c>
      <c r="K38" s="918">
        <v>423</v>
      </c>
      <c r="L38" s="927">
        <v>324</v>
      </c>
      <c r="M38" s="930">
        <v>266</v>
      </c>
      <c r="N38" s="922">
        <v>550</v>
      </c>
      <c r="O38" s="922">
        <v>547</v>
      </c>
      <c r="P38" s="922">
        <v>344</v>
      </c>
      <c r="Q38" s="922">
        <v>254</v>
      </c>
      <c r="R38" s="230"/>
      <c r="S38" s="133"/>
    </row>
    <row r="39" spans="1:19" s="156" customFormat="1" ht="18.75" customHeight="1">
      <c r="A39" s="154"/>
      <c r="B39" s="155"/>
      <c r="C39" s="599"/>
      <c r="D39" s="231"/>
      <c r="E39" s="887"/>
      <c r="F39" s="887"/>
      <c r="G39" s="931"/>
      <c r="H39" s="161"/>
      <c r="I39" s="920"/>
      <c r="J39" s="920"/>
      <c r="K39" s="920"/>
      <c r="L39" s="923"/>
      <c r="M39" s="931"/>
      <c r="N39" s="925"/>
      <c r="O39" s="925"/>
      <c r="P39" s="925"/>
      <c r="Q39" s="925"/>
      <c r="R39" s="230"/>
      <c r="S39" s="133"/>
    </row>
    <row r="40" spans="1:19" s="156" customFormat="1" ht="13.5" customHeight="1">
      <c r="A40" s="154"/>
      <c r="B40" s="155"/>
      <c r="C40" s="1459" t="s">
        <v>146</v>
      </c>
      <c r="D40" s="1460"/>
      <c r="E40" s="887"/>
      <c r="F40" s="887"/>
      <c r="G40" s="931"/>
      <c r="H40" s="161"/>
      <c r="I40" s="920"/>
      <c r="J40" s="920"/>
      <c r="K40" s="920"/>
      <c r="L40" s="923"/>
      <c r="M40" s="931"/>
      <c r="N40" s="925"/>
      <c r="O40" s="925"/>
      <c r="P40" s="925"/>
      <c r="Q40" s="925"/>
      <c r="R40" s="230"/>
      <c r="S40" s="133"/>
    </row>
    <row r="41" spans="1:19" s="163" customFormat="1" ht="13.5" customHeight="1">
      <c r="A41" s="164"/>
      <c r="B41" s="165"/>
      <c r="D41" s="946" t="s">
        <v>68</v>
      </c>
      <c r="E41" s="945" t="s">
        <v>393</v>
      </c>
      <c r="F41" s="945" t="s">
        <v>393</v>
      </c>
      <c r="G41" s="945" t="s">
        <v>393</v>
      </c>
      <c r="H41" s="902">
        <v>664</v>
      </c>
      <c r="I41" s="919">
        <v>891</v>
      </c>
      <c r="J41" s="919">
        <v>1422</v>
      </c>
      <c r="K41" s="919">
        <v>19278</v>
      </c>
      <c r="L41" s="928">
        <v>6145</v>
      </c>
      <c r="M41" s="932">
        <v>3601</v>
      </c>
      <c r="N41" s="924">
        <v>8703</v>
      </c>
      <c r="O41" s="924">
        <v>7434</v>
      </c>
      <c r="P41" s="924">
        <v>4460</v>
      </c>
      <c r="Q41" s="924">
        <v>3872</v>
      </c>
      <c r="R41" s="233"/>
      <c r="S41" s="157"/>
    </row>
    <row r="42" spans="1:19" s="137" customFormat="1" ht="26.25" customHeight="1">
      <c r="A42" s="135"/>
      <c r="B42" s="136"/>
      <c r="C42" s="967"/>
      <c r="D42" s="968" t="s">
        <v>643</v>
      </c>
      <c r="E42" s="971" t="s">
        <v>393</v>
      </c>
      <c r="F42" s="971" t="s">
        <v>393</v>
      </c>
      <c r="G42" s="971" t="s">
        <v>393</v>
      </c>
      <c r="H42" s="973">
        <v>101</v>
      </c>
      <c r="I42" s="972">
        <v>116</v>
      </c>
      <c r="J42" s="972">
        <v>122</v>
      </c>
      <c r="K42" s="972">
        <v>9492</v>
      </c>
      <c r="L42" s="974">
        <v>3334</v>
      </c>
      <c r="M42" s="975">
        <v>2266</v>
      </c>
      <c r="N42" s="976">
        <v>4718</v>
      </c>
      <c r="O42" s="976">
        <v>3439</v>
      </c>
      <c r="P42" s="976">
        <v>2281</v>
      </c>
      <c r="Q42" s="976">
        <v>2413</v>
      </c>
      <c r="R42" s="964"/>
      <c r="S42" s="136"/>
    </row>
    <row r="43" spans="1:19" s="156" customFormat="1" ht="18.75" customHeight="1">
      <c r="A43" s="154"/>
      <c r="B43" s="155"/>
      <c r="C43" s="599" t="s">
        <v>237</v>
      </c>
      <c r="D43" s="970" t="s">
        <v>644</v>
      </c>
      <c r="E43" s="945" t="s">
        <v>393</v>
      </c>
      <c r="F43" s="945" t="s">
        <v>393</v>
      </c>
      <c r="G43" s="945" t="s">
        <v>393</v>
      </c>
      <c r="H43" s="951">
        <v>563</v>
      </c>
      <c r="I43" s="950">
        <v>775</v>
      </c>
      <c r="J43" s="950">
        <v>1300</v>
      </c>
      <c r="K43" s="950">
        <v>9786</v>
      </c>
      <c r="L43" s="952">
        <v>2811</v>
      </c>
      <c r="M43" s="953">
        <v>1335</v>
      </c>
      <c r="N43" s="954">
        <v>3985</v>
      </c>
      <c r="O43" s="954">
        <v>3995</v>
      </c>
      <c r="P43" s="954">
        <v>2179</v>
      </c>
      <c r="Q43" s="954">
        <v>1459</v>
      </c>
      <c r="R43" s="230"/>
      <c r="S43" s="133"/>
    </row>
    <row r="44" spans="1:19" s="156" customFormat="1" ht="13.5" customHeight="1">
      <c r="A44" s="154"/>
      <c r="B44" s="155"/>
      <c r="C44" s="599"/>
      <c r="D44" s="234"/>
      <c r="E44" s="162"/>
      <c r="F44" s="162"/>
      <c r="G44" s="162"/>
      <c r="H44" s="162"/>
      <c r="I44" s="162"/>
      <c r="J44" s="162"/>
      <c r="K44" s="162"/>
      <c r="L44" s="162"/>
      <c r="M44" s="162"/>
      <c r="N44" s="162"/>
      <c r="O44" s="162"/>
      <c r="P44" s="162"/>
      <c r="Q44" s="162"/>
      <c r="R44" s="230"/>
      <c r="S44" s="133"/>
    </row>
    <row r="45" spans="1:19" s="903" customFormat="1" ht="13.5" customHeight="1">
      <c r="A45" s="905"/>
      <c r="B45" s="905"/>
      <c r="C45" s="906"/>
      <c r="D45" s="732"/>
      <c r="E45" s="733"/>
      <c r="F45" s="733"/>
      <c r="G45" s="733"/>
      <c r="H45" s="733"/>
      <c r="I45" s="733"/>
      <c r="J45" s="733"/>
      <c r="K45" s="733"/>
      <c r="L45" s="733"/>
      <c r="M45" s="733"/>
      <c r="N45" s="733"/>
      <c r="O45" s="733"/>
      <c r="P45" s="733"/>
      <c r="Q45" s="733"/>
      <c r="R45" s="230"/>
      <c r="S45" s="133"/>
    </row>
    <row r="46" spans="1:19" s="904" customFormat="1" ht="13.5" customHeight="1">
      <c r="A46" s="734"/>
      <c r="B46" s="734"/>
      <c r="C46" s="908"/>
      <c r="D46" s="734"/>
      <c r="E46" s="909"/>
      <c r="F46" s="909"/>
      <c r="G46" s="909"/>
      <c r="H46" s="909"/>
      <c r="I46" s="909"/>
      <c r="J46" s="909"/>
      <c r="K46" s="909"/>
      <c r="L46" s="909"/>
      <c r="M46" s="909"/>
      <c r="N46" s="909"/>
      <c r="O46" s="909"/>
      <c r="P46" s="909"/>
      <c r="Q46" s="909"/>
      <c r="R46" s="230"/>
      <c r="S46" s="133"/>
    </row>
    <row r="47" spans="1:19" s="603" customFormat="1" ht="13.5" customHeight="1">
      <c r="A47" s="907"/>
      <c r="B47" s="907"/>
      <c r="C47" s="906"/>
      <c r="D47" s="735"/>
      <c r="E47" s="733"/>
      <c r="F47" s="733"/>
      <c r="G47" s="733"/>
      <c r="H47" s="733"/>
      <c r="I47" s="733"/>
      <c r="J47" s="733"/>
      <c r="K47" s="733"/>
      <c r="L47" s="733"/>
      <c r="M47" s="733"/>
      <c r="N47" s="733"/>
      <c r="O47" s="733"/>
      <c r="P47" s="733"/>
      <c r="Q47" s="733"/>
      <c r="R47" s="230"/>
      <c r="S47" s="133"/>
    </row>
    <row r="48" spans="1:19" s="903" customFormat="1" ht="13.5" customHeight="1">
      <c r="A48" s="905"/>
      <c r="B48" s="905"/>
      <c r="C48" s="906"/>
      <c r="D48" s="735"/>
      <c r="E48" s="733"/>
      <c r="F48" s="733"/>
      <c r="G48" s="733"/>
      <c r="H48" s="733"/>
      <c r="I48" s="733"/>
      <c r="J48" s="733"/>
      <c r="K48" s="733"/>
      <c r="L48" s="733"/>
      <c r="M48" s="733"/>
      <c r="N48" s="733"/>
      <c r="O48" s="733"/>
      <c r="P48" s="733"/>
      <c r="Q48" s="733"/>
      <c r="R48" s="230"/>
      <c r="S48" s="133"/>
    </row>
    <row r="49" spans="1:19" s="903" customFormat="1" ht="13.5" customHeight="1">
      <c r="A49" s="905"/>
      <c r="B49" s="905"/>
      <c r="C49" s="906"/>
      <c r="D49" s="732"/>
      <c r="E49" s="733"/>
      <c r="F49" s="733"/>
      <c r="G49" s="733"/>
      <c r="H49" s="733"/>
      <c r="I49" s="733"/>
      <c r="J49" s="733"/>
      <c r="K49" s="733"/>
      <c r="L49" s="733"/>
      <c r="M49" s="733"/>
      <c r="N49" s="733"/>
      <c r="O49" s="733"/>
      <c r="P49" s="733"/>
      <c r="Q49" s="733"/>
      <c r="R49" s="230"/>
      <c r="S49" s="133"/>
    </row>
    <row r="50" spans="1:19" s="903" customFormat="1" ht="13.5" customHeight="1">
      <c r="A50" s="905"/>
      <c r="B50" s="905"/>
      <c r="C50" s="906"/>
      <c r="D50" s="732"/>
      <c r="E50" s="733"/>
      <c r="F50" s="733"/>
      <c r="G50" s="733"/>
      <c r="H50" s="733"/>
      <c r="I50" s="733"/>
      <c r="J50" s="733"/>
      <c r="K50" s="733"/>
      <c r="L50" s="733"/>
      <c r="M50" s="733"/>
      <c r="N50" s="733"/>
      <c r="O50" s="733"/>
      <c r="P50" s="733"/>
      <c r="Q50" s="733"/>
      <c r="R50" s="230"/>
      <c r="S50" s="133"/>
    </row>
    <row r="51" spans="1:19" s="603" customFormat="1" ht="13.5" customHeight="1">
      <c r="A51" s="907"/>
      <c r="B51" s="907"/>
      <c r="C51" s="910"/>
      <c r="D51" s="1458"/>
      <c r="E51" s="1458"/>
      <c r="F51" s="1458"/>
      <c r="G51" s="1458"/>
      <c r="H51" s="911"/>
      <c r="I51" s="911"/>
      <c r="J51" s="911"/>
      <c r="K51" s="911"/>
      <c r="L51" s="911"/>
      <c r="M51" s="911"/>
      <c r="N51" s="911"/>
      <c r="O51" s="911"/>
      <c r="P51" s="911"/>
      <c r="Q51" s="911"/>
      <c r="R51" s="230"/>
      <c r="S51" s="133"/>
    </row>
    <row r="52" spans="1:19" s="603" customFormat="1" ht="13.5" customHeight="1">
      <c r="A52" s="907"/>
      <c r="B52" s="907"/>
      <c r="C52" s="907"/>
      <c r="D52" s="907"/>
      <c r="E52" s="907"/>
      <c r="F52" s="907"/>
      <c r="G52" s="907"/>
      <c r="H52" s="907"/>
      <c r="I52" s="907"/>
      <c r="J52" s="907"/>
      <c r="K52" s="907"/>
      <c r="L52" s="907"/>
      <c r="M52" s="907"/>
      <c r="N52" s="907"/>
      <c r="O52" s="907"/>
      <c r="P52" s="907"/>
      <c r="Q52" s="907"/>
      <c r="R52" s="230"/>
      <c r="S52" s="133"/>
    </row>
    <row r="53" spans="1:19" s="603" customFormat="1" ht="13.5" customHeight="1">
      <c r="A53" s="907"/>
      <c r="B53" s="907"/>
      <c r="C53" s="912"/>
      <c r="D53" s="913"/>
      <c r="E53" s="914"/>
      <c r="F53" s="914"/>
      <c r="G53" s="914"/>
      <c r="H53" s="914"/>
      <c r="I53" s="914"/>
      <c r="J53" s="914"/>
      <c r="K53" s="914"/>
      <c r="L53" s="914"/>
      <c r="M53" s="914"/>
      <c r="N53" s="914"/>
      <c r="O53" s="914"/>
      <c r="P53" s="914"/>
      <c r="Q53" s="914"/>
      <c r="R53" s="230"/>
      <c r="S53" s="133"/>
    </row>
    <row r="54" spans="1:19" s="603" customFormat="1" ht="13.5" customHeight="1">
      <c r="A54" s="907"/>
      <c r="B54" s="907"/>
      <c r="C54" s="1456"/>
      <c r="D54" s="1456"/>
      <c r="E54" s="915"/>
      <c r="F54" s="915"/>
      <c r="G54" s="915"/>
      <c r="H54" s="915"/>
      <c r="I54" s="915"/>
      <c r="J54" s="915"/>
      <c r="K54" s="915"/>
      <c r="L54" s="915"/>
      <c r="M54" s="915"/>
      <c r="N54" s="915"/>
      <c r="O54" s="915"/>
      <c r="P54" s="915"/>
      <c r="Q54" s="915"/>
      <c r="R54" s="230"/>
      <c r="S54" s="133"/>
    </row>
    <row r="55" spans="1:19" s="603" customFormat="1" ht="13.5" customHeight="1">
      <c r="A55" s="907"/>
      <c r="B55" s="907"/>
      <c r="C55" s="1457"/>
      <c r="D55" s="1457"/>
      <c r="E55" s="916"/>
      <c r="F55" s="916"/>
      <c r="G55" s="916"/>
      <c r="H55" s="916"/>
      <c r="I55" s="916"/>
      <c r="J55" s="916"/>
      <c r="K55" s="916"/>
      <c r="L55" s="916"/>
      <c r="M55" s="916"/>
      <c r="N55" s="916"/>
      <c r="O55" s="916"/>
      <c r="P55" s="916"/>
      <c r="Q55" s="916"/>
      <c r="R55" s="230"/>
      <c r="S55" s="133"/>
    </row>
    <row r="56" spans="1:19" s="603" customFormat="1" ht="13.5" customHeight="1">
      <c r="A56" s="907"/>
      <c r="B56" s="907"/>
      <c r="C56" s="908"/>
      <c r="D56" s="917"/>
      <c r="E56" s="916"/>
      <c r="F56" s="916"/>
      <c r="G56" s="916"/>
      <c r="H56" s="916"/>
      <c r="I56" s="916"/>
      <c r="J56" s="916"/>
      <c r="K56" s="916"/>
      <c r="L56" s="916"/>
      <c r="M56" s="916"/>
      <c r="N56" s="916"/>
      <c r="O56" s="916"/>
      <c r="P56" s="916"/>
      <c r="Q56" s="916"/>
      <c r="R56" s="230"/>
      <c r="S56" s="133"/>
    </row>
    <row r="57" spans="1:19" s="603" customFormat="1" ht="13.5" customHeight="1">
      <c r="A57" s="907"/>
      <c r="B57" s="907"/>
      <c r="C57" s="906"/>
      <c r="D57" s="735"/>
      <c r="E57" s="916"/>
      <c r="F57" s="916"/>
      <c r="G57" s="916"/>
      <c r="H57" s="916"/>
      <c r="I57" s="916"/>
      <c r="J57" s="916"/>
      <c r="K57" s="916"/>
      <c r="L57" s="916"/>
      <c r="M57" s="916"/>
      <c r="N57" s="916"/>
      <c r="O57" s="916"/>
      <c r="P57" s="916"/>
      <c r="Q57" s="916"/>
      <c r="R57" s="230"/>
      <c r="S57" s="133"/>
    </row>
    <row r="58" spans="1:19" s="965" customFormat="1" ht="13.5" customHeight="1">
      <c r="A58" s="963"/>
      <c r="B58" s="963"/>
      <c r="C58" s="1455" t="s">
        <v>652</v>
      </c>
      <c r="D58" s="1455"/>
      <c r="E58" s="1455"/>
      <c r="F58" s="1455"/>
      <c r="G58" s="1455"/>
      <c r="H58" s="1455"/>
      <c r="I58" s="1455"/>
      <c r="J58" s="1455"/>
      <c r="K58" s="1455"/>
      <c r="L58" s="1455"/>
      <c r="M58" s="1455"/>
      <c r="N58" s="1455"/>
      <c r="O58" s="1455"/>
      <c r="P58" s="1455"/>
      <c r="Q58" s="1455"/>
      <c r="R58" s="964"/>
      <c r="S58" s="136"/>
    </row>
    <row r="59" spans="1:19" s="137" customFormat="1" ht="13.5" customHeight="1">
      <c r="A59" s="963"/>
      <c r="B59" s="963"/>
      <c r="C59" s="1455"/>
      <c r="D59" s="1455"/>
      <c r="E59" s="1455"/>
      <c r="F59" s="1455"/>
      <c r="G59" s="1455"/>
      <c r="H59" s="1455"/>
      <c r="I59" s="1455"/>
      <c r="J59" s="1455"/>
      <c r="K59" s="1455"/>
      <c r="L59" s="1455"/>
      <c r="M59" s="1455"/>
      <c r="N59" s="1455"/>
      <c r="O59" s="1455"/>
      <c r="P59" s="1455"/>
      <c r="Q59" s="1455"/>
      <c r="R59" s="964"/>
      <c r="S59" s="136"/>
    </row>
    <row r="60" spans="1:19" s="412" customFormat="1" ht="13.5" customHeight="1">
      <c r="A60" s="907"/>
      <c r="B60" s="907"/>
      <c r="C60" s="475" t="s">
        <v>437</v>
      </c>
      <c r="D60" s="433"/>
      <c r="E60" s="937"/>
      <c r="F60" s="937"/>
      <c r="G60" s="937"/>
      <c r="H60" s="937"/>
      <c r="I60" s="938" t="s">
        <v>135</v>
      </c>
      <c r="J60" s="939"/>
      <c r="K60" s="939"/>
      <c r="L60" s="939"/>
      <c r="M60" s="507"/>
      <c r="N60" s="579"/>
      <c r="O60" s="579"/>
      <c r="P60" s="579"/>
      <c r="Q60" s="579"/>
      <c r="R60" s="230"/>
    </row>
    <row r="61" spans="1:19" ht="13.5" customHeight="1">
      <c r="A61" s="131"/>
      <c r="B61" s="133"/>
      <c r="C61" s="453"/>
      <c r="D61" s="133"/>
      <c r="E61" s="170"/>
      <c r="F61" s="1403">
        <v>42736</v>
      </c>
      <c r="G61" s="1403"/>
      <c r="H61" s="1403"/>
      <c r="I61" s="1403"/>
      <c r="J61" s="1403"/>
      <c r="K61" s="1403"/>
      <c r="L61" s="1403"/>
      <c r="M61" s="1403"/>
      <c r="N61" s="1403"/>
      <c r="O61" s="1403"/>
      <c r="P61" s="1403"/>
      <c r="Q61" s="1403"/>
      <c r="R61" s="401">
        <v>9</v>
      </c>
      <c r="S61" s="133"/>
    </row>
    <row r="62" spans="1:19" ht="15" customHeight="1">
      <c r="B62" s="453"/>
    </row>
  </sheetData>
  <dataConsolidate/>
  <mergeCells count="15">
    <mergeCell ref="C6:Q6"/>
    <mergeCell ref="C11:D11"/>
    <mergeCell ref="C14:D14"/>
    <mergeCell ref="B1:D1"/>
    <mergeCell ref="C35:D35"/>
    <mergeCell ref="F8:Q8"/>
    <mergeCell ref="C59:Q59"/>
    <mergeCell ref="F61:Q61"/>
    <mergeCell ref="C54:D54"/>
    <mergeCell ref="C55:D55"/>
    <mergeCell ref="C9:D9"/>
    <mergeCell ref="D51:G51"/>
    <mergeCell ref="C37:D37"/>
    <mergeCell ref="C40:D40"/>
    <mergeCell ref="C58:Q58"/>
  </mergeCells>
  <conditionalFormatting sqref="E9:Q11 E8 E35:G35 H35:Q37">
    <cfRule type="cellIs" dxfId="17"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sheetPr>
  <dimension ref="A1:V76"/>
  <sheetViews>
    <sheetView showRuler="0" zoomScaleNormal="100" workbookViewId="0"/>
  </sheetViews>
  <sheetFormatPr defaultRowHeight="12.75"/>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19" ht="13.5" customHeight="1">
      <c r="A1" s="2"/>
      <c r="B1" s="4"/>
      <c r="C1" s="4"/>
      <c r="D1" s="1466" t="s">
        <v>322</v>
      </c>
      <c r="E1" s="1466"/>
      <c r="F1" s="1466"/>
      <c r="G1" s="1466"/>
      <c r="H1" s="1466"/>
      <c r="I1" s="1466"/>
      <c r="J1" s="1466"/>
      <c r="K1" s="1466"/>
      <c r="L1" s="1466"/>
      <c r="M1" s="1466"/>
      <c r="N1" s="1466"/>
      <c r="O1" s="1466"/>
      <c r="P1" s="1466"/>
      <c r="Q1" s="1466"/>
      <c r="R1" s="1466"/>
      <c r="S1" s="2"/>
    </row>
    <row r="2" spans="1:19" ht="6" customHeight="1">
      <c r="A2" s="2"/>
      <c r="B2" s="1467"/>
      <c r="C2" s="1468"/>
      <c r="D2" s="1469"/>
      <c r="E2" s="4"/>
      <c r="F2" s="4"/>
      <c r="G2" s="4"/>
      <c r="H2" s="4"/>
      <c r="I2" s="4"/>
      <c r="J2" s="4"/>
      <c r="K2" s="4"/>
      <c r="L2" s="4"/>
      <c r="M2" s="4"/>
      <c r="N2" s="4"/>
      <c r="O2" s="4"/>
      <c r="P2" s="4"/>
      <c r="Q2" s="4"/>
      <c r="R2" s="4"/>
      <c r="S2" s="2"/>
    </row>
    <row r="3" spans="1:19" ht="13.5" customHeight="1" thickBot="1">
      <c r="A3" s="2"/>
      <c r="B3" s="223"/>
      <c r="C3" s="4"/>
      <c r="D3" s="4"/>
      <c r="E3" s="616"/>
      <c r="F3" s="616"/>
      <c r="G3" s="616"/>
      <c r="H3" s="616"/>
      <c r="I3" s="539"/>
      <c r="J3" s="616"/>
      <c r="K3" s="616"/>
      <c r="L3" s="616"/>
      <c r="M3" s="616"/>
      <c r="N3" s="616"/>
      <c r="O3" s="616"/>
      <c r="P3" s="616"/>
      <c r="Q3" s="616" t="s">
        <v>73</v>
      </c>
      <c r="R3" s="4"/>
      <c r="S3" s="2"/>
    </row>
    <row r="4" spans="1:19" s="7" customFormat="1" ht="13.5" customHeight="1" thickBot="1">
      <c r="A4" s="6"/>
      <c r="B4" s="222"/>
      <c r="C4" s="397" t="s">
        <v>215</v>
      </c>
      <c r="D4" s="540"/>
      <c r="E4" s="540"/>
      <c r="F4" s="540"/>
      <c r="G4" s="540"/>
      <c r="H4" s="540"/>
      <c r="I4" s="540"/>
      <c r="J4" s="540"/>
      <c r="K4" s="540"/>
      <c r="L4" s="540"/>
      <c r="M4" s="540"/>
      <c r="N4" s="540"/>
      <c r="O4" s="540"/>
      <c r="P4" s="540"/>
      <c r="Q4" s="541"/>
      <c r="R4" s="4"/>
      <c r="S4" s="6"/>
    </row>
    <row r="5" spans="1:19" ht="4.5" customHeight="1">
      <c r="A5" s="2"/>
      <c r="B5" s="223"/>
      <c r="C5" s="1470" t="s">
        <v>78</v>
      </c>
      <c r="D5" s="1470"/>
      <c r="E5" s="1471"/>
      <c r="F5" s="1471"/>
      <c r="G5" s="1471"/>
      <c r="H5" s="1471"/>
      <c r="I5" s="1471"/>
      <c r="J5" s="1471"/>
      <c r="K5" s="1471"/>
      <c r="L5" s="1471"/>
      <c r="M5" s="1471"/>
      <c r="N5" s="1471"/>
      <c r="O5" s="620"/>
      <c r="P5" s="620"/>
      <c r="Q5" s="620"/>
      <c r="R5" s="4"/>
      <c r="S5" s="2"/>
    </row>
    <row r="6" spans="1:19" ht="12" customHeight="1">
      <c r="A6" s="2"/>
      <c r="B6" s="223"/>
      <c r="C6" s="1470"/>
      <c r="D6" s="1470"/>
      <c r="E6" s="1341" t="str">
        <f>+'11desemprego_IEFP'!E6:O6</f>
        <v>2015</v>
      </c>
      <c r="F6" s="1472" t="str">
        <f>+'11desemprego_IEFP'!F6</f>
        <v>2016</v>
      </c>
      <c r="G6" s="1472"/>
      <c r="H6" s="1472"/>
      <c r="I6" s="1472"/>
      <c r="J6" s="1472"/>
      <c r="K6" s="1472"/>
      <c r="L6" s="1472"/>
      <c r="M6" s="1472"/>
      <c r="N6" s="1472"/>
      <c r="O6" s="1472"/>
      <c r="P6" s="1472"/>
      <c r="Q6" s="1472"/>
      <c r="R6" s="4"/>
      <c r="S6" s="2"/>
    </row>
    <row r="7" spans="1:19">
      <c r="A7" s="2"/>
      <c r="B7" s="223"/>
      <c r="C7" s="623"/>
      <c r="D7" s="623"/>
      <c r="E7" s="617" t="s">
        <v>94</v>
      </c>
      <c r="F7" s="729" t="s">
        <v>93</v>
      </c>
      <c r="G7" s="729" t="s">
        <v>104</v>
      </c>
      <c r="H7" s="729" t="s">
        <v>103</v>
      </c>
      <c r="I7" s="729" t="s">
        <v>102</v>
      </c>
      <c r="J7" s="729" t="s">
        <v>101</v>
      </c>
      <c r="K7" s="729" t="s">
        <v>100</v>
      </c>
      <c r="L7" s="729" t="s">
        <v>99</v>
      </c>
      <c r="M7" s="729" t="s">
        <v>98</v>
      </c>
      <c r="N7" s="729" t="s">
        <v>97</v>
      </c>
      <c r="O7" s="729" t="s">
        <v>96</v>
      </c>
      <c r="P7" s="729" t="s">
        <v>95</v>
      </c>
      <c r="Q7" s="729" t="s">
        <v>94</v>
      </c>
      <c r="R7" s="620"/>
      <c r="S7" s="2"/>
    </row>
    <row r="8" spans="1:19" s="528" customFormat="1" ht="15" customHeight="1">
      <c r="A8" s="91"/>
      <c r="B8" s="224"/>
      <c r="C8" s="1473" t="s">
        <v>68</v>
      </c>
      <c r="D8" s="1473"/>
      <c r="E8" s="542">
        <v>54033</v>
      </c>
      <c r="F8" s="543">
        <v>64934</v>
      </c>
      <c r="G8" s="543">
        <v>53632</v>
      </c>
      <c r="H8" s="543">
        <v>53464</v>
      </c>
      <c r="I8" s="543">
        <v>50136</v>
      </c>
      <c r="J8" s="543">
        <v>50006</v>
      </c>
      <c r="K8" s="543">
        <v>49496</v>
      </c>
      <c r="L8" s="543">
        <v>47270</v>
      </c>
      <c r="M8" s="543">
        <v>50372</v>
      </c>
      <c r="N8" s="543">
        <v>65454</v>
      </c>
      <c r="O8" s="543">
        <v>58289</v>
      </c>
      <c r="P8" s="543">
        <v>58242</v>
      </c>
      <c r="Q8" s="543">
        <v>46032</v>
      </c>
      <c r="R8" s="529"/>
      <c r="S8" s="91"/>
    </row>
    <row r="9" spans="1:19" s="537" customFormat="1" ht="11.25" customHeight="1">
      <c r="A9" s="544"/>
      <c r="B9" s="545"/>
      <c r="C9" s="546"/>
      <c r="D9" s="465" t="s">
        <v>189</v>
      </c>
      <c r="E9" s="148">
        <v>18155</v>
      </c>
      <c r="F9" s="158">
        <v>22203</v>
      </c>
      <c r="G9" s="158">
        <v>18462</v>
      </c>
      <c r="H9" s="158">
        <v>18033</v>
      </c>
      <c r="I9" s="158">
        <v>17496</v>
      </c>
      <c r="J9" s="158">
        <v>17589</v>
      </c>
      <c r="K9" s="158">
        <v>17755</v>
      </c>
      <c r="L9" s="158">
        <v>17218</v>
      </c>
      <c r="M9" s="158">
        <v>17861</v>
      </c>
      <c r="N9" s="158">
        <v>24367</v>
      </c>
      <c r="O9" s="158">
        <v>18986</v>
      </c>
      <c r="P9" s="158">
        <v>17680</v>
      </c>
      <c r="Q9" s="158">
        <v>15172</v>
      </c>
      <c r="R9" s="547"/>
      <c r="S9" s="544"/>
    </row>
    <row r="10" spans="1:19" s="537" customFormat="1" ht="11.25" customHeight="1">
      <c r="A10" s="544"/>
      <c r="B10" s="545"/>
      <c r="C10" s="546"/>
      <c r="D10" s="465" t="s">
        <v>190</v>
      </c>
      <c r="E10" s="148">
        <v>10892</v>
      </c>
      <c r="F10" s="158">
        <v>12468</v>
      </c>
      <c r="G10" s="158">
        <v>10301</v>
      </c>
      <c r="H10" s="158">
        <v>10413</v>
      </c>
      <c r="I10" s="158">
        <v>9883</v>
      </c>
      <c r="J10" s="158">
        <v>10200</v>
      </c>
      <c r="K10" s="158">
        <v>10157</v>
      </c>
      <c r="L10" s="158">
        <v>9810</v>
      </c>
      <c r="M10" s="158">
        <v>10785</v>
      </c>
      <c r="N10" s="158">
        <v>13736</v>
      </c>
      <c r="O10" s="158">
        <v>11712</v>
      </c>
      <c r="P10" s="158">
        <v>10505</v>
      </c>
      <c r="Q10" s="158">
        <v>9732</v>
      </c>
      <c r="R10" s="547"/>
      <c r="S10" s="544"/>
    </row>
    <row r="11" spans="1:19" s="537" customFormat="1" ht="11.25" customHeight="1">
      <c r="A11" s="544"/>
      <c r="B11" s="545"/>
      <c r="C11" s="546"/>
      <c r="D11" s="465" t="s">
        <v>191</v>
      </c>
      <c r="E11" s="148">
        <v>13297</v>
      </c>
      <c r="F11" s="158">
        <v>17989</v>
      </c>
      <c r="G11" s="158">
        <v>15193</v>
      </c>
      <c r="H11" s="158">
        <v>15595</v>
      </c>
      <c r="I11" s="158">
        <v>13934</v>
      </c>
      <c r="J11" s="158">
        <v>14140</v>
      </c>
      <c r="K11" s="158">
        <v>13635</v>
      </c>
      <c r="L11" s="158">
        <v>12836</v>
      </c>
      <c r="M11" s="158">
        <v>13482</v>
      </c>
      <c r="N11" s="158">
        <v>16420</v>
      </c>
      <c r="O11" s="158">
        <v>14644</v>
      </c>
      <c r="P11" s="158">
        <v>13538</v>
      </c>
      <c r="Q11" s="158">
        <v>11033</v>
      </c>
      <c r="R11" s="547"/>
      <c r="S11" s="544"/>
    </row>
    <row r="12" spans="1:19" s="537" customFormat="1" ht="11.25" customHeight="1">
      <c r="A12" s="544"/>
      <c r="B12" s="545"/>
      <c r="C12" s="546"/>
      <c r="D12" s="465" t="s">
        <v>192</v>
      </c>
      <c r="E12" s="148">
        <v>4637</v>
      </c>
      <c r="F12" s="158">
        <v>5247</v>
      </c>
      <c r="G12" s="158">
        <v>4264</v>
      </c>
      <c r="H12" s="158">
        <v>4603</v>
      </c>
      <c r="I12" s="158">
        <v>3707</v>
      </c>
      <c r="J12" s="158">
        <v>3864</v>
      </c>
      <c r="K12" s="158">
        <v>3788</v>
      </c>
      <c r="L12" s="158">
        <v>3782</v>
      </c>
      <c r="M12" s="158">
        <v>4299</v>
      </c>
      <c r="N12" s="158">
        <v>4915</v>
      </c>
      <c r="O12" s="158">
        <v>5553</v>
      </c>
      <c r="P12" s="158">
        <v>4477</v>
      </c>
      <c r="Q12" s="158">
        <v>3802</v>
      </c>
      <c r="R12" s="547"/>
      <c r="S12" s="544"/>
    </row>
    <row r="13" spans="1:19" s="537" customFormat="1" ht="11.25" customHeight="1">
      <c r="A13" s="544"/>
      <c r="B13" s="545"/>
      <c r="C13" s="546"/>
      <c r="D13" s="465" t="s">
        <v>193</v>
      </c>
      <c r="E13" s="148">
        <v>4819</v>
      </c>
      <c r="F13" s="158">
        <v>4053</v>
      </c>
      <c r="G13" s="158">
        <v>2906</v>
      </c>
      <c r="H13" s="158">
        <v>2481</v>
      </c>
      <c r="I13" s="158">
        <v>2210</v>
      </c>
      <c r="J13" s="158">
        <v>2040</v>
      </c>
      <c r="K13" s="158">
        <v>1828</v>
      </c>
      <c r="L13" s="158">
        <v>1556</v>
      </c>
      <c r="M13" s="158">
        <v>1775</v>
      </c>
      <c r="N13" s="158">
        <v>2951</v>
      </c>
      <c r="O13" s="158">
        <v>4546</v>
      </c>
      <c r="P13" s="158">
        <v>9353</v>
      </c>
      <c r="Q13" s="158">
        <v>4374</v>
      </c>
      <c r="R13" s="547"/>
      <c r="S13" s="544"/>
    </row>
    <row r="14" spans="1:19" s="537" customFormat="1" ht="11.25" customHeight="1">
      <c r="A14" s="544"/>
      <c r="B14" s="545"/>
      <c r="C14" s="546"/>
      <c r="D14" s="465" t="s">
        <v>131</v>
      </c>
      <c r="E14" s="148">
        <v>1209</v>
      </c>
      <c r="F14" s="158">
        <v>1483</v>
      </c>
      <c r="G14" s="158">
        <v>1285</v>
      </c>
      <c r="H14" s="158">
        <v>1266</v>
      </c>
      <c r="I14" s="158">
        <v>1920</v>
      </c>
      <c r="J14" s="158">
        <v>1109</v>
      </c>
      <c r="K14" s="158">
        <v>1255</v>
      </c>
      <c r="L14" s="158">
        <v>920</v>
      </c>
      <c r="M14" s="158">
        <v>938</v>
      </c>
      <c r="N14" s="158">
        <v>1363</v>
      </c>
      <c r="O14" s="158">
        <v>1373</v>
      </c>
      <c r="P14" s="158">
        <v>1328</v>
      </c>
      <c r="Q14" s="158">
        <v>926</v>
      </c>
      <c r="R14" s="547"/>
      <c r="S14" s="544"/>
    </row>
    <row r="15" spans="1:19" s="537" customFormat="1" ht="11.25" customHeight="1">
      <c r="A15" s="544"/>
      <c r="B15" s="545"/>
      <c r="C15" s="546"/>
      <c r="D15" s="465" t="s">
        <v>132</v>
      </c>
      <c r="E15" s="148">
        <v>1024</v>
      </c>
      <c r="F15" s="158">
        <v>1491</v>
      </c>
      <c r="G15" s="158">
        <v>1221</v>
      </c>
      <c r="H15" s="158">
        <v>1073</v>
      </c>
      <c r="I15" s="158">
        <v>986</v>
      </c>
      <c r="J15" s="158">
        <v>1064</v>
      </c>
      <c r="K15" s="158">
        <v>1078</v>
      </c>
      <c r="L15" s="158">
        <v>1148</v>
      </c>
      <c r="M15" s="158">
        <v>1232</v>
      </c>
      <c r="N15" s="158">
        <v>1702</v>
      </c>
      <c r="O15" s="158">
        <v>1475</v>
      </c>
      <c r="P15" s="158">
        <v>1361</v>
      </c>
      <c r="Q15" s="158">
        <v>993</v>
      </c>
      <c r="R15" s="547"/>
      <c r="S15" s="544"/>
    </row>
    <row r="16" spans="1:19" s="553" customFormat="1" ht="15" customHeight="1">
      <c r="A16" s="548"/>
      <c r="B16" s="549"/>
      <c r="C16" s="1473" t="s">
        <v>290</v>
      </c>
      <c r="D16" s="1473"/>
      <c r="E16" s="550"/>
      <c r="F16" s="551"/>
      <c r="G16" s="551"/>
      <c r="H16" s="551"/>
      <c r="I16" s="551"/>
      <c r="J16" s="551"/>
      <c r="K16" s="551"/>
      <c r="L16" s="551"/>
      <c r="M16" s="551"/>
      <c r="N16" s="551"/>
      <c r="O16" s="551"/>
      <c r="P16" s="551"/>
      <c r="Q16" s="551"/>
      <c r="R16" s="552"/>
      <c r="S16" s="548"/>
    </row>
    <row r="17" spans="1:19" s="537" customFormat="1" ht="12" customHeight="1">
      <c r="A17" s="544"/>
      <c r="B17" s="545"/>
      <c r="C17" s="546"/>
      <c r="D17" s="93" t="s">
        <v>493</v>
      </c>
      <c r="E17" s="158">
        <v>5322</v>
      </c>
      <c r="F17" s="158">
        <v>7833</v>
      </c>
      <c r="G17" s="158">
        <v>6661</v>
      </c>
      <c r="H17" s="158">
        <v>6525</v>
      </c>
      <c r="I17" s="158">
        <v>6224</v>
      </c>
      <c r="J17" s="158">
        <v>6109</v>
      </c>
      <c r="K17" s="158">
        <v>5461</v>
      </c>
      <c r="L17" s="158">
        <v>4938</v>
      </c>
      <c r="M17" s="158">
        <v>5306</v>
      </c>
      <c r="N17" s="158">
        <v>7308</v>
      </c>
      <c r="O17" s="158">
        <v>7247</v>
      </c>
      <c r="P17" s="158">
        <v>6746</v>
      </c>
      <c r="Q17" s="158">
        <v>4562</v>
      </c>
      <c r="R17" s="547"/>
      <c r="S17" s="544"/>
    </row>
    <row r="18" spans="1:19" s="537" customFormat="1" ht="12" customHeight="1">
      <c r="A18" s="544"/>
      <c r="B18" s="545"/>
      <c r="C18" s="546"/>
      <c r="D18" s="93" t="s">
        <v>494</v>
      </c>
      <c r="E18" s="158">
        <v>4604</v>
      </c>
      <c r="F18" s="158">
        <v>5377</v>
      </c>
      <c r="G18" s="158">
        <v>4770</v>
      </c>
      <c r="H18" s="158">
        <v>4830</v>
      </c>
      <c r="I18" s="158">
        <v>4502</v>
      </c>
      <c r="J18" s="158">
        <v>4440</v>
      </c>
      <c r="K18" s="158">
        <v>3806</v>
      </c>
      <c r="L18" s="158">
        <v>3747</v>
      </c>
      <c r="M18" s="158">
        <v>4274</v>
      </c>
      <c r="N18" s="158">
        <v>4601</v>
      </c>
      <c r="O18" s="158">
        <v>4625</v>
      </c>
      <c r="P18" s="158">
        <v>4446</v>
      </c>
      <c r="Q18" s="158">
        <v>4193</v>
      </c>
      <c r="R18" s="547"/>
      <c r="S18" s="544"/>
    </row>
    <row r="19" spans="1:19" s="537" customFormat="1" ht="12" customHeight="1">
      <c r="A19" s="544"/>
      <c r="B19" s="545"/>
      <c r="C19" s="546"/>
      <c r="D19" s="93" t="s">
        <v>498</v>
      </c>
      <c r="E19" s="158">
        <v>4297</v>
      </c>
      <c r="F19" s="158">
        <v>4198</v>
      </c>
      <c r="G19" s="158">
        <v>3168</v>
      </c>
      <c r="H19" s="158">
        <v>3287</v>
      </c>
      <c r="I19" s="158">
        <v>2901</v>
      </c>
      <c r="J19" s="158">
        <v>2961</v>
      </c>
      <c r="K19" s="158">
        <v>2646</v>
      </c>
      <c r="L19" s="158">
        <v>2372</v>
      </c>
      <c r="M19" s="158">
        <v>2893</v>
      </c>
      <c r="N19" s="158">
        <v>2540</v>
      </c>
      <c r="O19" s="158">
        <v>2606</v>
      </c>
      <c r="P19" s="158">
        <v>2721</v>
      </c>
      <c r="Q19" s="158">
        <v>3245</v>
      </c>
      <c r="R19" s="547"/>
      <c r="S19" s="544"/>
    </row>
    <row r="20" spans="1:19" s="537" customFormat="1" ht="12" customHeight="1">
      <c r="A20" s="544"/>
      <c r="B20" s="545"/>
      <c r="C20" s="546"/>
      <c r="D20" s="93" t="s">
        <v>496</v>
      </c>
      <c r="E20" s="158">
        <v>3456</v>
      </c>
      <c r="F20" s="158">
        <v>4065</v>
      </c>
      <c r="G20" s="158">
        <v>3297</v>
      </c>
      <c r="H20" s="158">
        <v>3082</v>
      </c>
      <c r="I20" s="158">
        <v>2990</v>
      </c>
      <c r="J20" s="158">
        <v>2864</v>
      </c>
      <c r="K20" s="158">
        <v>3104</v>
      </c>
      <c r="L20" s="158">
        <v>2445</v>
      </c>
      <c r="M20" s="158">
        <v>2522</v>
      </c>
      <c r="N20" s="158">
        <v>3304</v>
      </c>
      <c r="O20" s="158">
        <v>3924</v>
      </c>
      <c r="P20" s="158">
        <v>5583</v>
      </c>
      <c r="Q20" s="158">
        <v>3189</v>
      </c>
      <c r="R20" s="547"/>
      <c r="S20" s="544"/>
    </row>
    <row r="21" spans="1:19" s="537" customFormat="1" ht="11.25" customHeight="1">
      <c r="A21" s="544"/>
      <c r="B21" s="545"/>
      <c r="C21" s="546"/>
      <c r="D21" s="93" t="s">
        <v>495</v>
      </c>
      <c r="E21" s="158">
        <v>3381</v>
      </c>
      <c r="F21" s="158">
        <v>4364</v>
      </c>
      <c r="G21" s="158">
        <v>3798</v>
      </c>
      <c r="H21" s="158">
        <v>3532</v>
      </c>
      <c r="I21" s="158">
        <v>3500</v>
      </c>
      <c r="J21" s="158">
        <v>3422</v>
      </c>
      <c r="K21" s="158">
        <v>3161</v>
      </c>
      <c r="L21" s="158">
        <v>2634</v>
      </c>
      <c r="M21" s="158">
        <v>2668</v>
      </c>
      <c r="N21" s="158">
        <v>3628</v>
      </c>
      <c r="O21" s="158">
        <v>4028</v>
      </c>
      <c r="P21" s="158">
        <v>5005</v>
      </c>
      <c r="Q21" s="158">
        <v>3155</v>
      </c>
      <c r="R21" s="547"/>
      <c r="S21" s="544"/>
    </row>
    <row r="22" spans="1:19" s="537" customFormat="1" ht="15" customHeight="1">
      <c r="A22" s="544"/>
      <c r="B22" s="545"/>
      <c r="C22" s="1473" t="s">
        <v>216</v>
      </c>
      <c r="D22" s="1473"/>
      <c r="E22" s="542">
        <v>5598</v>
      </c>
      <c r="F22" s="543">
        <v>8156</v>
      </c>
      <c r="G22" s="543">
        <v>7397</v>
      </c>
      <c r="H22" s="543">
        <v>6899</v>
      </c>
      <c r="I22" s="543">
        <v>6138</v>
      </c>
      <c r="J22" s="543">
        <v>6219</v>
      </c>
      <c r="K22" s="543">
        <v>6033</v>
      </c>
      <c r="L22" s="543">
        <v>7416</v>
      </c>
      <c r="M22" s="543">
        <v>8550</v>
      </c>
      <c r="N22" s="543">
        <v>11450</v>
      </c>
      <c r="O22" s="543">
        <v>8863</v>
      </c>
      <c r="P22" s="543">
        <v>6840</v>
      </c>
      <c r="Q22" s="543">
        <v>4501</v>
      </c>
      <c r="R22" s="547"/>
      <c r="S22" s="544"/>
    </row>
    <row r="23" spans="1:19" s="553" customFormat="1" ht="12" customHeight="1">
      <c r="A23" s="548"/>
      <c r="B23" s="549"/>
      <c r="C23" s="1473" t="s">
        <v>291</v>
      </c>
      <c r="D23" s="1473"/>
      <c r="E23" s="542">
        <v>48435</v>
      </c>
      <c r="F23" s="543">
        <v>56778</v>
      </c>
      <c r="G23" s="543">
        <v>46235</v>
      </c>
      <c r="H23" s="543">
        <v>46565</v>
      </c>
      <c r="I23" s="543">
        <v>43998</v>
      </c>
      <c r="J23" s="543">
        <v>43787</v>
      </c>
      <c r="K23" s="543">
        <v>43463</v>
      </c>
      <c r="L23" s="543">
        <v>39854</v>
      </c>
      <c r="M23" s="543">
        <v>41822</v>
      </c>
      <c r="N23" s="543">
        <v>54004</v>
      </c>
      <c r="O23" s="543">
        <v>49426</v>
      </c>
      <c r="P23" s="543">
        <v>51402</v>
      </c>
      <c r="Q23" s="543">
        <v>41531</v>
      </c>
      <c r="R23" s="554"/>
      <c r="S23" s="548"/>
    </row>
    <row r="24" spans="1:19" s="537" customFormat="1" ht="12.75" customHeight="1">
      <c r="A24" s="544"/>
      <c r="B24" s="555"/>
      <c r="C24" s="546"/>
      <c r="D24" s="471" t="s">
        <v>342</v>
      </c>
      <c r="E24" s="148">
        <v>3010</v>
      </c>
      <c r="F24" s="158">
        <v>2479</v>
      </c>
      <c r="G24" s="158">
        <v>2081</v>
      </c>
      <c r="H24" s="158">
        <v>2275</v>
      </c>
      <c r="I24" s="158">
        <v>1938</v>
      </c>
      <c r="J24" s="158">
        <v>1719</v>
      </c>
      <c r="K24" s="158">
        <v>1638</v>
      </c>
      <c r="L24" s="158">
        <v>1922</v>
      </c>
      <c r="M24" s="158">
        <v>2080</v>
      </c>
      <c r="N24" s="158">
        <v>1932</v>
      </c>
      <c r="O24" s="158">
        <v>3263</v>
      </c>
      <c r="P24" s="158">
        <v>3129</v>
      </c>
      <c r="Q24" s="158">
        <v>2018</v>
      </c>
      <c r="R24" s="547"/>
      <c r="S24" s="544"/>
    </row>
    <row r="25" spans="1:19" s="537" customFormat="1" ht="11.25" customHeight="1">
      <c r="A25" s="544"/>
      <c r="B25" s="555"/>
      <c r="C25" s="546"/>
      <c r="D25" s="471" t="s">
        <v>217</v>
      </c>
      <c r="E25" s="148">
        <v>11376</v>
      </c>
      <c r="F25" s="158">
        <v>13192</v>
      </c>
      <c r="G25" s="158">
        <v>10827</v>
      </c>
      <c r="H25" s="158">
        <v>10831</v>
      </c>
      <c r="I25" s="158">
        <v>10170</v>
      </c>
      <c r="J25" s="158">
        <v>10210</v>
      </c>
      <c r="K25" s="158">
        <v>9093</v>
      </c>
      <c r="L25" s="158">
        <v>8214</v>
      </c>
      <c r="M25" s="158">
        <v>8566</v>
      </c>
      <c r="N25" s="158">
        <v>9824</v>
      </c>
      <c r="O25" s="158">
        <v>9610</v>
      </c>
      <c r="P25" s="158">
        <v>8942</v>
      </c>
      <c r="Q25" s="158">
        <v>8911</v>
      </c>
      <c r="R25" s="547"/>
      <c r="S25" s="544"/>
    </row>
    <row r="26" spans="1:19" s="537" customFormat="1" ht="11.25" customHeight="1">
      <c r="A26" s="544"/>
      <c r="B26" s="555"/>
      <c r="C26" s="546"/>
      <c r="D26" s="471" t="s">
        <v>165</v>
      </c>
      <c r="E26" s="148">
        <v>33901</v>
      </c>
      <c r="F26" s="158">
        <v>40883</v>
      </c>
      <c r="G26" s="158">
        <v>33119</v>
      </c>
      <c r="H26" s="158">
        <v>33248</v>
      </c>
      <c r="I26" s="158">
        <v>31703</v>
      </c>
      <c r="J26" s="158">
        <v>31708</v>
      </c>
      <c r="K26" s="158">
        <v>32585</v>
      </c>
      <c r="L26" s="158">
        <v>29568</v>
      </c>
      <c r="M26" s="158">
        <v>31038</v>
      </c>
      <c r="N26" s="158">
        <v>42044</v>
      </c>
      <c r="O26" s="158">
        <v>36347</v>
      </c>
      <c r="P26" s="158">
        <v>39175</v>
      </c>
      <c r="Q26" s="158">
        <v>30486</v>
      </c>
      <c r="R26" s="547"/>
      <c r="S26" s="544"/>
    </row>
    <row r="27" spans="1:19" s="537" customFormat="1" ht="11.25" customHeight="1">
      <c r="A27" s="544"/>
      <c r="B27" s="555"/>
      <c r="C27" s="546"/>
      <c r="D27" s="471" t="s">
        <v>218</v>
      </c>
      <c r="E27" s="148">
        <v>148</v>
      </c>
      <c r="F27" s="158">
        <v>224</v>
      </c>
      <c r="G27" s="158">
        <v>208</v>
      </c>
      <c r="H27" s="158">
        <v>211</v>
      </c>
      <c r="I27" s="158">
        <v>187</v>
      </c>
      <c r="J27" s="158">
        <v>150</v>
      </c>
      <c r="K27" s="158">
        <v>147</v>
      </c>
      <c r="L27" s="158">
        <v>150</v>
      </c>
      <c r="M27" s="158">
        <v>138</v>
      </c>
      <c r="N27" s="158">
        <v>204</v>
      </c>
      <c r="O27" s="158">
        <v>206</v>
      </c>
      <c r="P27" s="158">
        <v>156</v>
      </c>
      <c r="Q27" s="158">
        <v>116</v>
      </c>
      <c r="R27" s="547"/>
      <c r="S27" s="544"/>
    </row>
    <row r="28" spans="1:19" ht="10.5" customHeight="1" thickBot="1">
      <c r="A28" s="2"/>
      <c r="B28" s="223"/>
      <c r="C28" s="556"/>
      <c r="D28" s="13"/>
      <c r="E28" s="616"/>
      <c r="F28" s="616"/>
      <c r="G28" s="616"/>
      <c r="H28" s="616"/>
      <c r="I28" s="616"/>
      <c r="J28" s="538"/>
      <c r="K28" s="538"/>
      <c r="L28" s="538"/>
      <c r="M28" s="538"/>
      <c r="N28" s="538"/>
      <c r="O28" s="538"/>
      <c r="P28" s="538"/>
      <c r="Q28" s="538"/>
      <c r="R28" s="620"/>
      <c r="S28" s="2"/>
    </row>
    <row r="29" spans="1:19" ht="13.5" customHeight="1" thickBot="1">
      <c r="A29" s="2"/>
      <c r="B29" s="223"/>
      <c r="C29" s="397" t="s">
        <v>219</v>
      </c>
      <c r="D29" s="540"/>
      <c r="E29" s="558"/>
      <c r="F29" s="558"/>
      <c r="G29" s="558"/>
      <c r="H29" s="558"/>
      <c r="I29" s="558"/>
      <c r="J29" s="558"/>
      <c r="K29" s="558"/>
      <c r="L29" s="558"/>
      <c r="M29" s="558"/>
      <c r="N29" s="558"/>
      <c r="O29" s="558"/>
      <c r="P29" s="558"/>
      <c r="Q29" s="559"/>
      <c r="R29" s="620"/>
      <c r="S29" s="2"/>
    </row>
    <row r="30" spans="1:19" ht="9.75" customHeight="1">
      <c r="A30" s="2"/>
      <c r="B30" s="223"/>
      <c r="C30" s="619" t="s">
        <v>78</v>
      </c>
      <c r="D30" s="13"/>
      <c r="E30" s="557"/>
      <c r="F30" s="557"/>
      <c r="G30" s="557"/>
      <c r="H30" s="557"/>
      <c r="I30" s="557"/>
      <c r="J30" s="557"/>
      <c r="K30" s="557"/>
      <c r="L30" s="557"/>
      <c r="M30" s="557"/>
      <c r="N30" s="557"/>
      <c r="O30" s="557"/>
      <c r="P30" s="557"/>
      <c r="Q30" s="560"/>
      <c r="R30" s="620"/>
      <c r="S30" s="2"/>
    </row>
    <row r="31" spans="1:19" ht="15" customHeight="1">
      <c r="A31" s="2"/>
      <c r="B31" s="223"/>
      <c r="C31" s="1473" t="s">
        <v>68</v>
      </c>
      <c r="D31" s="1473"/>
      <c r="E31" s="542">
        <v>10487</v>
      </c>
      <c r="F31" s="543">
        <v>15559</v>
      </c>
      <c r="G31" s="543">
        <v>15617</v>
      </c>
      <c r="H31" s="543">
        <v>16334</v>
      </c>
      <c r="I31" s="543">
        <v>14251</v>
      </c>
      <c r="J31" s="543">
        <v>16872</v>
      </c>
      <c r="K31" s="543">
        <v>16274</v>
      </c>
      <c r="L31" s="543">
        <v>11950</v>
      </c>
      <c r="M31" s="543">
        <v>9593</v>
      </c>
      <c r="N31" s="543">
        <v>11158</v>
      </c>
      <c r="O31" s="543">
        <v>9445</v>
      </c>
      <c r="P31" s="543">
        <v>8324</v>
      </c>
      <c r="Q31" s="543">
        <v>5966</v>
      </c>
      <c r="R31" s="620"/>
      <c r="S31" s="2"/>
    </row>
    <row r="32" spans="1:19" ht="12" customHeight="1">
      <c r="A32" s="2"/>
      <c r="B32" s="223"/>
      <c r="C32" s="476"/>
      <c r="D32" s="465" t="s">
        <v>189</v>
      </c>
      <c r="E32" s="148">
        <v>3358</v>
      </c>
      <c r="F32" s="158">
        <v>6032</v>
      </c>
      <c r="G32" s="158">
        <v>5978</v>
      </c>
      <c r="H32" s="158">
        <v>5685</v>
      </c>
      <c r="I32" s="158">
        <v>4846</v>
      </c>
      <c r="J32" s="158">
        <v>5461</v>
      </c>
      <c r="K32" s="158">
        <v>5329</v>
      </c>
      <c r="L32" s="158">
        <v>4188</v>
      </c>
      <c r="M32" s="158">
        <v>2386</v>
      </c>
      <c r="N32" s="158">
        <v>3376</v>
      </c>
      <c r="O32" s="158">
        <v>2953</v>
      </c>
      <c r="P32" s="158">
        <v>2568</v>
      </c>
      <c r="Q32" s="158">
        <v>1657</v>
      </c>
      <c r="R32" s="620"/>
      <c r="S32" s="2"/>
    </row>
    <row r="33" spans="1:19" ht="12" customHeight="1">
      <c r="A33" s="2"/>
      <c r="B33" s="223"/>
      <c r="C33" s="476"/>
      <c r="D33" s="465" t="s">
        <v>190</v>
      </c>
      <c r="E33" s="148">
        <v>3253</v>
      </c>
      <c r="F33" s="158">
        <v>4813</v>
      </c>
      <c r="G33" s="158">
        <v>4262</v>
      </c>
      <c r="H33" s="158">
        <v>4611</v>
      </c>
      <c r="I33" s="158">
        <v>3790</v>
      </c>
      <c r="J33" s="158">
        <v>5177</v>
      </c>
      <c r="K33" s="158">
        <v>5033</v>
      </c>
      <c r="L33" s="158">
        <v>3584</v>
      </c>
      <c r="M33" s="158">
        <v>3823</v>
      </c>
      <c r="N33" s="158">
        <v>4251</v>
      </c>
      <c r="O33" s="158">
        <v>3382</v>
      </c>
      <c r="P33" s="158">
        <v>2784</v>
      </c>
      <c r="Q33" s="158">
        <v>2263</v>
      </c>
      <c r="R33" s="620"/>
      <c r="S33" s="2"/>
    </row>
    <row r="34" spans="1:19" ht="12" customHeight="1">
      <c r="A34" s="2"/>
      <c r="B34" s="223"/>
      <c r="C34" s="476"/>
      <c r="D34" s="465" t="s">
        <v>59</v>
      </c>
      <c r="E34" s="148">
        <v>1796</v>
      </c>
      <c r="F34" s="158">
        <v>2189</v>
      </c>
      <c r="G34" s="158">
        <v>2155</v>
      </c>
      <c r="H34" s="158">
        <v>2347</v>
      </c>
      <c r="I34" s="158">
        <v>1939</v>
      </c>
      <c r="J34" s="158">
        <v>2414</v>
      </c>
      <c r="K34" s="158">
        <v>2574</v>
      </c>
      <c r="L34" s="158">
        <v>1946</v>
      </c>
      <c r="M34" s="158">
        <v>1393</v>
      </c>
      <c r="N34" s="158">
        <v>1642</v>
      </c>
      <c r="O34" s="158">
        <v>1304</v>
      </c>
      <c r="P34" s="158">
        <v>1170</v>
      </c>
      <c r="Q34" s="158">
        <v>884</v>
      </c>
      <c r="R34" s="620"/>
      <c r="S34" s="2"/>
    </row>
    <row r="35" spans="1:19" ht="12" customHeight="1">
      <c r="A35" s="2"/>
      <c r="B35" s="223"/>
      <c r="C35" s="476"/>
      <c r="D35" s="465" t="s">
        <v>192</v>
      </c>
      <c r="E35" s="148">
        <v>1444</v>
      </c>
      <c r="F35" s="158">
        <v>1550</v>
      </c>
      <c r="G35" s="158">
        <v>1665</v>
      </c>
      <c r="H35" s="158">
        <v>1655</v>
      </c>
      <c r="I35" s="158">
        <v>1568</v>
      </c>
      <c r="J35" s="158">
        <v>1672</v>
      </c>
      <c r="K35" s="158">
        <v>1494</v>
      </c>
      <c r="L35" s="158">
        <v>1178</v>
      </c>
      <c r="M35" s="158">
        <v>1181</v>
      </c>
      <c r="N35" s="158">
        <v>1052</v>
      </c>
      <c r="O35" s="158">
        <v>1111</v>
      </c>
      <c r="P35" s="158">
        <v>1116</v>
      </c>
      <c r="Q35" s="158">
        <v>683</v>
      </c>
      <c r="R35" s="620"/>
      <c r="S35" s="2"/>
    </row>
    <row r="36" spans="1:19" ht="12" customHeight="1">
      <c r="A36" s="2"/>
      <c r="B36" s="223"/>
      <c r="C36" s="476"/>
      <c r="D36" s="465" t="s">
        <v>193</v>
      </c>
      <c r="E36" s="148">
        <v>377</v>
      </c>
      <c r="F36" s="158">
        <v>656</v>
      </c>
      <c r="G36" s="158">
        <v>1169</v>
      </c>
      <c r="H36" s="158">
        <v>1616</v>
      </c>
      <c r="I36" s="158">
        <v>1695</v>
      </c>
      <c r="J36" s="158">
        <v>1641</v>
      </c>
      <c r="K36" s="158">
        <v>1283</v>
      </c>
      <c r="L36" s="158">
        <v>680</v>
      </c>
      <c r="M36" s="158">
        <v>412</v>
      </c>
      <c r="N36" s="158">
        <v>419</v>
      </c>
      <c r="O36" s="158">
        <v>366</v>
      </c>
      <c r="P36" s="158">
        <v>316</v>
      </c>
      <c r="Q36" s="158">
        <v>275</v>
      </c>
      <c r="R36" s="620"/>
      <c r="S36" s="2"/>
    </row>
    <row r="37" spans="1:19" ht="12" customHeight="1">
      <c r="A37" s="2"/>
      <c r="B37" s="223"/>
      <c r="C37" s="476"/>
      <c r="D37" s="465" t="s">
        <v>131</v>
      </c>
      <c r="E37" s="148">
        <v>92</v>
      </c>
      <c r="F37" s="158">
        <v>123</v>
      </c>
      <c r="G37" s="158">
        <v>151</v>
      </c>
      <c r="H37" s="158">
        <v>215</v>
      </c>
      <c r="I37" s="158">
        <v>203</v>
      </c>
      <c r="J37" s="158">
        <v>285</v>
      </c>
      <c r="K37" s="158">
        <v>283</v>
      </c>
      <c r="L37" s="158">
        <v>201</v>
      </c>
      <c r="M37" s="158">
        <v>168</v>
      </c>
      <c r="N37" s="158">
        <v>173</v>
      </c>
      <c r="O37" s="158">
        <v>155</v>
      </c>
      <c r="P37" s="158">
        <v>152</v>
      </c>
      <c r="Q37" s="158">
        <v>98</v>
      </c>
      <c r="R37" s="620"/>
      <c r="S37" s="2"/>
    </row>
    <row r="38" spans="1:19" ht="12" customHeight="1">
      <c r="A38" s="2"/>
      <c r="B38" s="223"/>
      <c r="C38" s="476"/>
      <c r="D38" s="465" t="s">
        <v>132</v>
      </c>
      <c r="E38" s="148">
        <v>167</v>
      </c>
      <c r="F38" s="158">
        <v>196</v>
      </c>
      <c r="G38" s="158">
        <v>237</v>
      </c>
      <c r="H38" s="158">
        <v>205</v>
      </c>
      <c r="I38" s="158">
        <v>210</v>
      </c>
      <c r="J38" s="158">
        <v>222</v>
      </c>
      <c r="K38" s="158">
        <v>278</v>
      </c>
      <c r="L38" s="158">
        <v>173</v>
      </c>
      <c r="M38" s="158">
        <v>230</v>
      </c>
      <c r="N38" s="158">
        <v>245</v>
      </c>
      <c r="O38" s="158">
        <v>174</v>
      </c>
      <c r="P38" s="158">
        <v>218</v>
      </c>
      <c r="Q38" s="158">
        <v>106</v>
      </c>
      <c r="R38" s="620"/>
      <c r="S38" s="2"/>
    </row>
    <row r="39" spans="1:19" ht="15" customHeight="1">
      <c r="A39" s="2"/>
      <c r="B39" s="223"/>
      <c r="C39" s="476"/>
      <c r="D39" s="471" t="s">
        <v>342</v>
      </c>
      <c r="E39" s="158">
        <v>834</v>
      </c>
      <c r="F39" s="158">
        <v>1117</v>
      </c>
      <c r="G39" s="158">
        <v>964</v>
      </c>
      <c r="H39" s="158">
        <v>708</v>
      </c>
      <c r="I39" s="158">
        <v>685</v>
      </c>
      <c r="J39" s="158">
        <v>1232</v>
      </c>
      <c r="K39" s="158">
        <v>567</v>
      </c>
      <c r="L39" s="158">
        <v>428</v>
      </c>
      <c r="M39" s="158">
        <v>570</v>
      </c>
      <c r="N39" s="158">
        <v>475</v>
      </c>
      <c r="O39" s="158">
        <v>533</v>
      </c>
      <c r="P39" s="158">
        <v>587</v>
      </c>
      <c r="Q39" s="158">
        <v>678</v>
      </c>
      <c r="R39" s="620"/>
      <c r="S39" s="2"/>
    </row>
    <row r="40" spans="1:19" ht="12" customHeight="1">
      <c r="A40" s="2"/>
      <c r="B40" s="223"/>
      <c r="C40" s="476"/>
      <c r="D40" s="471" t="s">
        <v>217</v>
      </c>
      <c r="E40" s="158">
        <v>2508</v>
      </c>
      <c r="F40" s="158">
        <v>3982</v>
      </c>
      <c r="G40" s="158">
        <v>4512</v>
      </c>
      <c r="H40" s="158">
        <v>4038</v>
      </c>
      <c r="I40" s="158">
        <v>3511</v>
      </c>
      <c r="J40" s="158">
        <v>4004</v>
      </c>
      <c r="K40" s="158">
        <v>4052</v>
      </c>
      <c r="L40" s="158">
        <v>3003</v>
      </c>
      <c r="M40" s="158">
        <v>2218</v>
      </c>
      <c r="N40" s="158">
        <v>2923</v>
      </c>
      <c r="O40" s="158">
        <v>2731</v>
      </c>
      <c r="P40" s="158">
        <v>2459</v>
      </c>
      <c r="Q40" s="158">
        <v>1338</v>
      </c>
      <c r="R40" s="620"/>
      <c r="S40" s="2"/>
    </row>
    <row r="41" spans="1:19" ht="12" customHeight="1">
      <c r="A41" s="2"/>
      <c r="B41" s="223"/>
      <c r="C41" s="476"/>
      <c r="D41" s="471" t="s">
        <v>165</v>
      </c>
      <c r="E41" s="158">
        <v>7145</v>
      </c>
      <c r="F41" s="158">
        <v>10460</v>
      </c>
      <c r="G41" s="158">
        <v>10141</v>
      </c>
      <c r="H41" s="158">
        <v>11588</v>
      </c>
      <c r="I41" s="158">
        <v>10054</v>
      </c>
      <c r="J41" s="158">
        <v>11636</v>
      </c>
      <c r="K41" s="158">
        <v>11655</v>
      </c>
      <c r="L41" s="158">
        <v>8518</v>
      </c>
      <c r="M41" s="158">
        <v>6805</v>
      </c>
      <c r="N41" s="158">
        <v>7760</v>
      </c>
      <c r="O41" s="158">
        <v>6180</v>
      </c>
      <c r="P41" s="158">
        <v>5278</v>
      </c>
      <c r="Q41" s="158">
        <v>3950</v>
      </c>
      <c r="R41" s="620"/>
      <c r="S41" s="2"/>
    </row>
    <row r="42" spans="1:19" ht="11.25" customHeight="1">
      <c r="A42" s="2"/>
      <c r="B42" s="223"/>
      <c r="C42" s="476"/>
      <c r="D42" s="471" t="s">
        <v>218</v>
      </c>
      <c r="E42" s="786">
        <v>0</v>
      </c>
      <c r="F42" s="785">
        <v>0</v>
      </c>
      <c r="G42" s="785">
        <v>0</v>
      </c>
      <c r="H42" s="785">
        <v>0</v>
      </c>
      <c r="I42" s="785">
        <v>1</v>
      </c>
      <c r="J42" s="785">
        <v>0</v>
      </c>
      <c r="K42" s="785">
        <v>0</v>
      </c>
      <c r="L42" s="785">
        <v>1</v>
      </c>
      <c r="M42" s="785">
        <v>0</v>
      </c>
      <c r="N42" s="785">
        <v>0</v>
      </c>
      <c r="O42" s="785">
        <v>1</v>
      </c>
      <c r="P42" s="785">
        <v>0</v>
      </c>
      <c r="Q42" s="785">
        <v>0</v>
      </c>
      <c r="R42" s="620"/>
      <c r="S42" s="2"/>
    </row>
    <row r="43" spans="1:19" ht="15" customHeight="1">
      <c r="A43" s="2"/>
      <c r="B43" s="223"/>
      <c r="C43" s="618" t="s">
        <v>292</v>
      </c>
      <c r="D43" s="618"/>
      <c r="E43" s="148"/>
      <c r="F43" s="148"/>
      <c r="G43" s="158"/>
      <c r="H43" s="158"/>
      <c r="I43" s="158"/>
      <c r="J43" s="158"/>
      <c r="K43" s="158"/>
      <c r="L43" s="158"/>
      <c r="M43" s="158"/>
      <c r="N43" s="158"/>
      <c r="O43" s="158"/>
      <c r="P43" s="158"/>
      <c r="Q43" s="158"/>
      <c r="R43" s="620"/>
      <c r="S43" s="2"/>
    </row>
    <row r="44" spans="1:19" ht="12" customHeight="1">
      <c r="A44" s="2"/>
      <c r="B44" s="223"/>
      <c r="C44" s="476"/>
      <c r="D44" s="736" t="s">
        <v>494</v>
      </c>
      <c r="E44" s="158">
        <v>779</v>
      </c>
      <c r="F44" s="158">
        <v>1717</v>
      </c>
      <c r="G44" s="158">
        <v>1464</v>
      </c>
      <c r="H44" s="158">
        <v>1340</v>
      </c>
      <c r="I44" s="158">
        <v>1202</v>
      </c>
      <c r="J44" s="158">
        <v>1586</v>
      </c>
      <c r="K44" s="158">
        <v>1663</v>
      </c>
      <c r="L44" s="158">
        <v>1172</v>
      </c>
      <c r="M44" s="158">
        <v>2155</v>
      </c>
      <c r="N44" s="158">
        <v>1724</v>
      </c>
      <c r="O44" s="158">
        <v>1452</v>
      </c>
      <c r="P44" s="158">
        <v>1279</v>
      </c>
      <c r="Q44" s="158">
        <v>741</v>
      </c>
      <c r="R44" s="620"/>
      <c r="S44" s="2"/>
    </row>
    <row r="45" spans="1:19" ht="12" customHeight="1">
      <c r="A45" s="2"/>
      <c r="B45" s="223"/>
      <c r="C45" s="476"/>
      <c r="D45" s="736" t="s">
        <v>496</v>
      </c>
      <c r="E45" s="158">
        <v>987</v>
      </c>
      <c r="F45" s="158">
        <v>1236</v>
      </c>
      <c r="G45" s="158">
        <v>1558</v>
      </c>
      <c r="H45" s="158">
        <v>1947</v>
      </c>
      <c r="I45" s="158">
        <v>1759</v>
      </c>
      <c r="J45" s="158">
        <v>2104</v>
      </c>
      <c r="K45" s="158">
        <v>1734</v>
      </c>
      <c r="L45" s="158">
        <v>1216</v>
      </c>
      <c r="M45" s="158">
        <v>684</v>
      </c>
      <c r="N45" s="158">
        <v>915</v>
      </c>
      <c r="O45" s="158">
        <v>609</v>
      </c>
      <c r="P45" s="158">
        <v>529</v>
      </c>
      <c r="Q45" s="158">
        <v>424</v>
      </c>
      <c r="R45" s="620"/>
      <c r="S45" s="2"/>
    </row>
    <row r="46" spans="1:19" ht="12" customHeight="1">
      <c r="A46" s="2"/>
      <c r="B46" s="223"/>
      <c r="C46" s="476"/>
      <c r="D46" s="736" t="s">
        <v>493</v>
      </c>
      <c r="E46" s="158">
        <v>963</v>
      </c>
      <c r="F46" s="158">
        <v>1015</v>
      </c>
      <c r="G46" s="158">
        <v>1115</v>
      </c>
      <c r="H46" s="158">
        <v>1221</v>
      </c>
      <c r="I46" s="158">
        <v>1156</v>
      </c>
      <c r="J46" s="158">
        <v>1338</v>
      </c>
      <c r="K46" s="158">
        <v>1388</v>
      </c>
      <c r="L46" s="158">
        <v>1078</v>
      </c>
      <c r="M46" s="158">
        <v>708</v>
      </c>
      <c r="N46" s="158">
        <v>639</v>
      </c>
      <c r="O46" s="158">
        <v>820</v>
      </c>
      <c r="P46" s="158">
        <v>554</v>
      </c>
      <c r="Q46" s="158">
        <v>396</v>
      </c>
      <c r="R46" s="620"/>
      <c r="S46" s="2"/>
    </row>
    <row r="47" spans="1:19" ht="12" customHeight="1">
      <c r="A47" s="2"/>
      <c r="B47" s="223"/>
      <c r="C47" s="476"/>
      <c r="D47" s="736" t="e">
        <v>#N/A</v>
      </c>
      <c r="E47" s="158">
        <v>37</v>
      </c>
      <c r="F47" s="158">
        <v>170</v>
      </c>
      <c r="G47" s="158">
        <v>64</v>
      </c>
      <c r="H47" s="158">
        <v>78</v>
      </c>
      <c r="I47" s="158">
        <v>55</v>
      </c>
      <c r="J47" s="158">
        <v>528</v>
      </c>
      <c r="K47" s="158">
        <v>88</v>
      </c>
      <c r="L47" s="158">
        <v>102</v>
      </c>
      <c r="M47" s="158">
        <v>35</v>
      </c>
      <c r="N47" s="158">
        <v>41</v>
      </c>
      <c r="O47" s="158">
        <v>58</v>
      </c>
      <c r="P47" s="158">
        <v>32</v>
      </c>
      <c r="Q47" s="158">
        <v>371</v>
      </c>
      <c r="R47" s="620"/>
      <c r="S47" s="2"/>
    </row>
    <row r="48" spans="1:19" ht="12" customHeight="1">
      <c r="A48" s="2"/>
      <c r="B48" s="223"/>
      <c r="C48" s="476"/>
      <c r="D48" s="736" t="s">
        <v>497</v>
      </c>
      <c r="E48" s="158">
        <v>477</v>
      </c>
      <c r="F48" s="158">
        <v>1224</v>
      </c>
      <c r="G48" s="158">
        <v>1220</v>
      </c>
      <c r="H48" s="158">
        <v>836</v>
      </c>
      <c r="I48" s="158">
        <v>748</v>
      </c>
      <c r="J48" s="158">
        <v>840</v>
      </c>
      <c r="K48" s="158">
        <v>822</v>
      </c>
      <c r="L48" s="158">
        <v>503</v>
      </c>
      <c r="M48" s="158">
        <v>456</v>
      </c>
      <c r="N48" s="158">
        <v>566</v>
      </c>
      <c r="O48" s="158">
        <v>593</v>
      </c>
      <c r="P48" s="158">
        <v>465</v>
      </c>
      <c r="Q48" s="158">
        <v>344</v>
      </c>
      <c r="R48" s="620"/>
      <c r="S48" s="2"/>
    </row>
    <row r="49" spans="1:22" ht="15" customHeight="1">
      <c r="A49" s="2"/>
      <c r="B49" s="223"/>
      <c r="C49" s="1473" t="s">
        <v>220</v>
      </c>
      <c r="D49" s="1473"/>
      <c r="E49" s="474">
        <f t="shared" ref="E49:P49" si="0">+E31/E8*100</f>
        <v>19.408509614494847</v>
      </c>
      <c r="F49" s="474">
        <f t="shared" si="0"/>
        <v>23.961252964548617</v>
      </c>
      <c r="G49" s="474">
        <f t="shared" si="0"/>
        <v>29.118809665871119</v>
      </c>
      <c r="H49" s="474">
        <f t="shared" si="0"/>
        <v>30.551399072272933</v>
      </c>
      <c r="I49" s="474">
        <f t="shared" si="0"/>
        <v>28.424684857188449</v>
      </c>
      <c r="J49" s="474">
        <f t="shared" si="0"/>
        <v>33.739951205855299</v>
      </c>
      <c r="K49" s="474">
        <f t="shared" si="0"/>
        <v>32.87942459996767</v>
      </c>
      <c r="L49" s="474">
        <f t="shared" si="0"/>
        <v>25.280304632959595</v>
      </c>
      <c r="M49" s="474">
        <f t="shared" si="0"/>
        <v>19.044310331136348</v>
      </c>
      <c r="N49" s="474">
        <f t="shared" si="0"/>
        <v>17.04708650349864</v>
      </c>
      <c r="O49" s="474">
        <f t="shared" si="0"/>
        <v>16.203743416425056</v>
      </c>
      <c r="P49" s="474">
        <f t="shared" si="0"/>
        <v>14.292091617732908</v>
      </c>
      <c r="Q49" s="474">
        <f>+Q31/Q8*100</f>
        <v>12.960549183176919</v>
      </c>
      <c r="R49" s="620"/>
      <c r="S49" s="2"/>
    </row>
    <row r="50" spans="1:22" ht="11.25" customHeight="1" thickBot="1">
      <c r="A50" s="2"/>
      <c r="B50" s="223"/>
      <c r="C50" s="561"/>
      <c r="D50" s="620"/>
      <c r="E50" s="616"/>
      <c r="F50" s="616"/>
      <c r="G50" s="616"/>
      <c r="H50" s="616"/>
      <c r="I50" s="616"/>
      <c r="J50" s="616"/>
      <c r="K50" s="616"/>
      <c r="L50" s="616"/>
      <c r="M50" s="616"/>
      <c r="N50" s="616"/>
      <c r="O50" s="616"/>
      <c r="P50" s="616"/>
      <c r="Q50" s="538"/>
      <c r="R50" s="620"/>
      <c r="S50" s="2"/>
    </row>
    <row r="51" spans="1:22" s="7" customFormat="1" ht="13.5" customHeight="1" thickBot="1">
      <c r="A51" s="6"/>
      <c r="B51" s="222"/>
      <c r="C51" s="397" t="s">
        <v>221</v>
      </c>
      <c r="D51" s="540"/>
      <c r="E51" s="558"/>
      <c r="F51" s="558"/>
      <c r="G51" s="558"/>
      <c r="H51" s="558"/>
      <c r="I51" s="558"/>
      <c r="J51" s="558"/>
      <c r="K51" s="558"/>
      <c r="L51" s="558"/>
      <c r="M51" s="558"/>
      <c r="N51" s="558"/>
      <c r="O51" s="558"/>
      <c r="P51" s="558"/>
      <c r="Q51" s="559"/>
      <c r="R51" s="620"/>
      <c r="S51" s="6"/>
    </row>
    <row r="52" spans="1:22" ht="9.75" customHeight="1">
      <c r="A52" s="2"/>
      <c r="B52" s="223"/>
      <c r="C52" s="619" t="s">
        <v>78</v>
      </c>
      <c r="D52" s="562"/>
      <c r="E52" s="557"/>
      <c r="F52" s="557"/>
      <c r="G52" s="557"/>
      <c r="H52" s="557"/>
      <c r="I52" s="557"/>
      <c r="J52" s="557"/>
      <c r="K52" s="557"/>
      <c r="L52" s="557"/>
      <c r="M52" s="557"/>
      <c r="N52" s="557"/>
      <c r="O52" s="557"/>
      <c r="P52" s="557"/>
      <c r="Q52" s="560"/>
      <c r="R52" s="620"/>
      <c r="S52" s="2"/>
    </row>
    <row r="53" spans="1:22" ht="15" customHeight="1">
      <c r="A53" s="2"/>
      <c r="B53" s="223"/>
      <c r="C53" s="1473" t="s">
        <v>68</v>
      </c>
      <c r="D53" s="1473"/>
      <c r="E53" s="542">
        <v>7955</v>
      </c>
      <c r="F53" s="543">
        <v>10791</v>
      </c>
      <c r="G53" s="543">
        <v>9587</v>
      </c>
      <c r="H53" s="543">
        <v>11040</v>
      </c>
      <c r="I53" s="543">
        <v>10189</v>
      </c>
      <c r="J53" s="543">
        <v>11871</v>
      </c>
      <c r="K53" s="543">
        <v>11264</v>
      </c>
      <c r="L53" s="543">
        <v>9001</v>
      </c>
      <c r="M53" s="543">
        <v>7142</v>
      </c>
      <c r="N53" s="543">
        <v>7925</v>
      </c>
      <c r="O53" s="543">
        <v>6456</v>
      </c>
      <c r="P53" s="543">
        <v>5818</v>
      </c>
      <c r="Q53" s="543">
        <v>4875</v>
      </c>
      <c r="R53" s="620"/>
      <c r="S53" s="2"/>
    </row>
    <row r="54" spans="1:22" ht="11.25" customHeight="1">
      <c r="A54" s="2"/>
      <c r="B54" s="223"/>
      <c r="C54" s="476"/>
      <c r="D54" s="93" t="s">
        <v>342</v>
      </c>
      <c r="E54" s="149">
        <v>309</v>
      </c>
      <c r="F54" s="177">
        <v>486</v>
      </c>
      <c r="G54" s="177">
        <v>320</v>
      </c>
      <c r="H54" s="177">
        <v>380</v>
      </c>
      <c r="I54" s="158">
        <v>661</v>
      </c>
      <c r="J54" s="158">
        <v>997</v>
      </c>
      <c r="K54" s="158">
        <v>442</v>
      </c>
      <c r="L54" s="158">
        <v>231</v>
      </c>
      <c r="M54" s="158">
        <v>295</v>
      </c>
      <c r="N54" s="158">
        <v>301</v>
      </c>
      <c r="O54" s="158">
        <v>185</v>
      </c>
      <c r="P54" s="158">
        <v>322</v>
      </c>
      <c r="Q54" s="158">
        <v>561</v>
      </c>
      <c r="R54" s="620"/>
      <c r="S54" s="2"/>
    </row>
    <row r="55" spans="1:22" ht="11.25" customHeight="1">
      <c r="A55" s="2"/>
      <c r="B55" s="223"/>
      <c r="C55" s="476"/>
      <c r="D55" s="93" t="s">
        <v>217</v>
      </c>
      <c r="E55" s="149">
        <v>1798</v>
      </c>
      <c r="F55" s="177">
        <v>2715</v>
      </c>
      <c r="G55" s="177">
        <v>2705</v>
      </c>
      <c r="H55" s="177">
        <v>2768</v>
      </c>
      <c r="I55" s="158">
        <v>2282</v>
      </c>
      <c r="J55" s="158">
        <v>2803</v>
      </c>
      <c r="K55" s="158">
        <v>2611</v>
      </c>
      <c r="L55" s="158">
        <v>2146</v>
      </c>
      <c r="M55" s="158">
        <v>1491</v>
      </c>
      <c r="N55" s="158">
        <v>1741</v>
      </c>
      <c r="O55" s="158">
        <v>1774</v>
      </c>
      <c r="P55" s="158">
        <v>1518</v>
      </c>
      <c r="Q55" s="158">
        <v>1020</v>
      </c>
      <c r="R55" s="620"/>
      <c r="S55" s="2"/>
    </row>
    <row r="56" spans="1:22" ht="11.25" customHeight="1">
      <c r="A56" s="2"/>
      <c r="B56" s="223"/>
      <c r="C56" s="476"/>
      <c r="D56" s="93" t="s">
        <v>165</v>
      </c>
      <c r="E56" s="149">
        <v>5848</v>
      </c>
      <c r="F56" s="177">
        <v>7590</v>
      </c>
      <c r="G56" s="177">
        <v>6562</v>
      </c>
      <c r="H56" s="177">
        <v>7892</v>
      </c>
      <c r="I56" s="158">
        <v>7245</v>
      </c>
      <c r="J56" s="158">
        <v>8070</v>
      </c>
      <c r="K56" s="158">
        <v>8211</v>
      </c>
      <c r="L56" s="158">
        <v>6623</v>
      </c>
      <c r="M56" s="158">
        <v>5356</v>
      </c>
      <c r="N56" s="158">
        <v>5883</v>
      </c>
      <c r="O56" s="158">
        <v>4496</v>
      </c>
      <c r="P56" s="158">
        <v>3978</v>
      </c>
      <c r="Q56" s="158">
        <v>3294</v>
      </c>
      <c r="R56" s="620"/>
      <c r="S56" s="2"/>
    </row>
    <row r="57" spans="1:22" ht="11.25" customHeight="1">
      <c r="A57" s="2"/>
      <c r="B57" s="223"/>
      <c r="C57" s="476"/>
      <c r="D57" s="93" t="s">
        <v>218</v>
      </c>
      <c r="E57" s="786">
        <v>0</v>
      </c>
      <c r="F57" s="785">
        <v>0</v>
      </c>
      <c r="G57" s="785">
        <v>0</v>
      </c>
      <c r="H57" s="785">
        <v>0</v>
      </c>
      <c r="I57" s="785">
        <v>1</v>
      </c>
      <c r="J57" s="785">
        <v>1</v>
      </c>
      <c r="K57" s="785">
        <v>0</v>
      </c>
      <c r="L57" s="785">
        <v>1</v>
      </c>
      <c r="M57" s="785">
        <v>0</v>
      </c>
      <c r="N57" s="785">
        <v>0</v>
      </c>
      <c r="O57" s="785">
        <v>1</v>
      </c>
      <c r="P57" s="785">
        <v>0</v>
      </c>
      <c r="Q57" s="785">
        <v>0</v>
      </c>
      <c r="R57" s="620"/>
      <c r="S57" s="2"/>
      <c r="V57" s="537"/>
    </row>
    <row r="58" spans="1:22" ht="12.75" hidden="1" customHeight="1">
      <c r="A58" s="2"/>
      <c r="B58" s="223"/>
      <c r="C58" s="476"/>
      <c r="D58" s="202" t="s">
        <v>189</v>
      </c>
      <c r="E58" s="148">
        <v>2869</v>
      </c>
      <c r="F58" s="158">
        <v>3988</v>
      </c>
      <c r="G58" s="158">
        <v>3769</v>
      </c>
      <c r="H58" s="158">
        <v>3938</v>
      </c>
      <c r="I58" s="158">
        <v>3246</v>
      </c>
      <c r="J58" s="158">
        <v>4075</v>
      </c>
      <c r="K58" s="158">
        <v>3588</v>
      </c>
      <c r="L58" s="158">
        <v>3148</v>
      </c>
      <c r="M58" s="158">
        <v>1742</v>
      </c>
      <c r="N58" s="158">
        <v>2382</v>
      </c>
      <c r="O58" s="158">
        <v>1991</v>
      </c>
      <c r="P58" s="158">
        <v>1657</v>
      </c>
      <c r="Q58" s="158">
        <v>1585</v>
      </c>
      <c r="R58" s="620"/>
      <c r="S58" s="2"/>
    </row>
    <row r="59" spans="1:22" ht="12.75" hidden="1" customHeight="1">
      <c r="A59" s="2"/>
      <c r="B59" s="223"/>
      <c r="C59" s="476"/>
      <c r="D59" s="202" t="s">
        <v>190</v>
      </c>
      <c r="E59" s="148">
        <v>2392</v>
      </c>
      <c r="F59" s="158">
        <v>3724</v>
      </c>
      <c r="G59" s="158">
        <v>3046</v>
      </c>
      <c r="H59" s="158">
        <v>3375</v>
      </c>
      <c r="I59" s="158">
        <v>2856</v>
      </c>
      <c r="J59" s="158">
        <v>3861</v>
      </c>
      <c r="K59" s="158">
        <v>3813</v>
      </c>
      <c r="L59" s="158">
        <v>2882</v>
      </c>
      <c r="M59" s="158">
        <v>2985</v>
      </c>
      <c r="N59" s="158">
        <v>3290</v>
      </c>
      <c r="O59" s="158">
        <v>2557</v>
      </c>
      <c r="P59" s="158">
        <v>2146</v>
      </c>
      <c r="Q59" s="158">
        <v>1622</v>
      </c>
      <c r="R59" s="620"/>
      <c r="S59" s="2"/>
    </row>
    <row r="60" spans="1:22" ht="12.75" hidden="1" customHeight="1">
      <c r="A60" s="2"/>
      <c r="B60" s="223"/>
      <c r="C60" s="476"/>
      <c r="D60" s="202" t="s">
        <v>59</v>
      </c>
      <c r="E60" s="148">
        <v>1333</v>
      </c>
      <c r="F60" s="158">
        <v>1409</v>
      </c>
      <c r="G60" s="158">
        <v>1125</v>
      </c>
      <c r="H60" s="158">
        <v>1317</v>
      </c>
      <c r="I60" s="158">
        <v>1321</v>
      </c>
      <c r="J60" s="158">
        <v>1356</v>
      </c>
      <c r="K60" s="158">
        <v>1606</v>
      </c>
      <c r="L60" s="158">
        <v>1338</v>
      </c>
      <c r="M60" s="158">
        <v>974</v>
      </c>
      <c r="N60" s="158">
        <v>1042</v>
      </c>
      <c r="O60" s="158">
        <v>797</v>
      </c>
      <c r="P60" s="158">
        <v>755</v>
      </c>
      <c r="Q60" s="158">
        <v>718</v>
      </c>
      <c r="R60" s="620"/>
      <c r="S60" s="2"/>
    </row>
    <row r="61" spans="1:22" ht="12.75" hidden="1" customHeight="1">
      <c r="A61" s="2"/>
      <c r="B61" s="223"/>
      <c r="C61" s="476"/>
      <c r="D61" s="202" t="s">
        <v>192</v>
      </c>
      <c r="E61" s="148">
        <v>864</v>
      </c>
      <c r="F61" s="158">
        <v>1157</v>
      </c>
      <c r="G61" s="158">
        <v>867</v>
      </c>
      <c r="H61" s="158">
        <v>1050</v>
      </c>
      <c r="I61" s="158">
        <v>1277</v>
      </c>
      <c r="J61" s="158">
        <v>1250</v>
      </c>
      <c r="K61" s="158">
        <v>1147</v>
      </c>
      <c r="L61" s="158">
        <v>808</v>
      </c>
      <c r="M61" s="158">
        <v>914</v>
      </c>
      <c r="N61" s="158">
        <v>732</v>
      </c>
      <c r="O61" s="158">
        <v>649</v>
      </c>
      <c r="P61" s="158">
        <v>766</v>
      </c>
      <c r="Q61" s="158">
        <v>599</v>
      </c>
      <c r="R61" s="620"/>
      <c r="S61" s="2"/>
    </row>
    <row r="62" spans="1:22" ht="12.75" hidden="1" customHeight="1">
      <c r="A62" s="2"/>
      <c r="B62" s="223"/>
      <c r="C62" s="476"/>
      <c r="D62" s="202" t="s">
        <v>193</v>
      </c>
      <c r="E62" s="148">
        <v>305</v>
      </c>
      <c r="F62" s="158">
        <v>332</v>
      </c>
      <c r="G62" s="158">
        <v>512</v>
      </c>
      <c r="H62" s="158">
        <v>1067</v>
      </c>
      <c r="I62" s="158">
        <v>1217</v>
      </c>
      <c r="J62" s="158">
        <v>1019</v>
      </c>
      <c r="K62" s="158">
        <v>778</v>
      </c>
      <c r="L62" s="158">
        <v>490</v>
      </c>
      <c r="M62" s="158">
        <v>289</v>
      </c>
      <c r="N62" s="158">
        <v>235</v>
      </c>
      <c r="O62" s="158">
        <v>199</v>
      </c>
      <c r="P62" s="158">
        <v>201</v>
      </c>
      <c r="Q62" s="158">
        <v>200</v>
      </c>
      <c r="R62" s="620"/>
      <c r="S62" s="2"/>
    </row>
    <row r="63" spans="1:22" ht="12.75" hidden="1" customHeight="1">
      <c r="A63" s="2"/>
      <c r="B63" s="223"/>
      <c r="C63" s="476"/>
      <c r="D63" s="202" t="s">
        <v>131</v>
      </c>
      <c r="E63" s="148">
        <v>87</v>
      </c>
      <c r="F63" s="158">
        <v>77</v>
      </c>
      <c r="G63" s="158">
        <v>86</v>
      </c>
      <c r="H63" s="158">
        <v>159</v>
      </c>
      <c r="I63" s="158">
        <v>137</v>
      </c>
      <c r="J63" s="158">
        <v>201</v>
      </c>
      <c r="K63" s="158">
        <v>190</v>
      </c>
      <c r="L63" s="158">
        <v>196</v>
      </c>
      <c r="M63" s="158">
        <v>127</v>
      </c>
      <c r="N63" s="158">
        <v>112</v>
      </c>
      <c r="O63" s="158">
        <v>118</v>
      </c>
      <c r="P63" s="158">
        <v>155</v>
      </c>
      <c r="Q63" s="158">
        <v>74</v>
      </c>
      <c r="R63" s="620"/>
      <c r="S63" s="2"/>
    </row>
    <row r="64" spans="1:22" ht="12.75" hidden="1" customHeight="1">
      <c r="A64" s="2"/>
      <c r="B64" s="223"/>
      <c r="C64" s="476"/>
      <c r="D64" s="202" t="s">
        <v>132</v>
      </c>
      <c r="E64" s="148">
        <v>105</v>
      </c>
      <c r="F64" s="158">
        <v>104</v>
      </c>
      <c r="G64" s="158">
        <v>182</v>
      </c>
      <c r="H64" s="158">
        <v>134</v>
      </c>
      <c r="I64" s="158">
        <v>135</v>
      </c>
      <c r="J64" s="158">
        <v>109</v>
      </c>
      <c r="K64" s="158">
        <v>142</v>
      </c>
      <c r="L64" s="158">
        <v>139</v>
      </c>
      <c r="M64" s="158">
        <v>111</v>
      </c>
      <c r="N64" s="158">
        <v>132</v>
      </c>
      <c r="O64" s="158">
        <v>145</v>
      </c>
      <c r="P64" s="158">
        <v>138</v>
      </c>
      <c r="Q64" s="158">
        <v>77</v>
      </c>
      <c r="R64" s="620"/>
      <c r="S64" s="2"/>
    </row>
    <row r="65" spans="1:19" ht="15" customHeight="1">
      <c r="A65" s="2"/>
      <c r="B65" s="223"/>
      <c r="C65" s="1473" t="s">
        <v>222</v>
      </c>
      <c r="D65" s="1473"/>
      <c r="E65" s="474">
        <f t="shared" ref="E65:P65" si="1">+E53/E31*100</f>
        <v>75.855821493277389</v>
      </c>
      <c r="F65" s="474">
        <f t="shared" si="1"/>
        <v>69.355357028086644</v>
      </c>
      <c r="G65" s="474">
        <f t="shared" si="1"/>
        <v>61.388230774156369</v>
      </c>
      <c r="H65" s="474">
        <f t="shared" si="1"/>
        <v>67.589077996816457</v>
      </c>
      <c r="I65" s="474">
        <f t="shared" si="1"/>
        <v>71.496737071082734</v>
      </c>
      <c r="J65" s="474">
        <f t="shared" si="1"/>
        <v>70.359174964438125</v>
      </c>
      <c r="K65" s="474">
        <f t="shared" si="1"/>
        <v>69.21469829175372</v>
      </c>
      <c r="L65" s="474">
        <f t="shared" si="1"/>
        <v>75.322175732217573</v>
      </c>
      <c r="M65" s="474">
        <f t="shared" si="1"/>
        <v>74.450119879078485</v>
      </c>
      <c r="N65" s="474">
        <f t="shared" si="1"/>
        <v>71.025273346477874</v>
      </c>
      <c r="O65" s="474">
        <f t="shared" si="1"/>
        <v>68.353626257278989</v>
      </c>
      <c r="P65" s="474">
        <f t="shared" si="1"/>
        <v>69.894281595386829</v>
      </c>
      <c r="Q65" s="474">
        <f>+Q53/Q31*100</f>
        <v>81.713040563191413</v>
      </c>
      <c r="R65" s="620"/>
      <c r="S65" s="2"/>
    </row>
    <row r="66" spans="1:19" ht="11.25" customHeight="1">
      <c r="A66" s="2"/>
      <c r="B66" s="223"/>
      <c r="C66" s="476"/>
      <c r="D66" s="465" t="s">
        <v>189</v>
      </c>
      <c r="E66" s="178">
        <f t="shared" ref="E66:Q72" si="2">+E58/E32*100</f>
        <v>85.437760571768905</v>
      </c>
      <c r="F66" s="178">
        <f t="shared" si="2"/>
        <v>66.114058355437663</v>
      </c>
      <c r="G66" s="178">
        <f t="shared" si="2"/>
        <v>63.047842087654736</v>
      </c>
      <c r="H66" s="178">
        <f t="shared" si="2"/>
        <v>69.270008795074759</v>
      </c>
      <c r="I66" s="178">
        <f t="shared" si="2"/>
        <v>66.983078827899305</v>
      </c>
      <c r="J66" s="178">
        <f t="shared" si="2"/>
        <v>74.620032960996156</v>
      </c>
      <c r="K66" s="178">
        <f t="shared" si="2"/>
        <v>67.329705385625829</v>
      </c>
      <c r="L66" s="178">
        <f t="shared" si="2"/>
        <v>75.167144221585474</v>
      </c>
      <c r="M66" s="178">
        <f t="shared" si="2"/>
        <v>73.009220452640406</v>
      </c>
      <c r="N66" s="178">
        <f t="shared" si="2"/>
        <v>70.556872037914701</v>
      </c>
      <c r="O66" s="178">
        <f t="shared" si="2"/>
        <v>67.422959701997968</v>
      </c>
      <c r="P66" s="178">
        <f t="shared" si="2"/>
        <v>64.524922118380061</v>
      </c>
      <c r="Q66" s="178">
        <f>+Q58/Q32*100</f>
        <v>95.654797827398923</v>
      </c>
      <c r="R66" s="620"/>
      <c r="S66" s="150"/>
    </row>
    <row r="67" spans="1:19" ht="11.25" customHeight="1">
      <c r="A67" s="2"/>
      <c r="B67" s="223"/>
      <c r="C67" s="476"/>
      <c r="D67" s="465" t="s">
        <v>190</v>
      </c>
      <c r="E67" s="178">
        <f t="shared" si="2"/>
        <v>73.532124193052567</v>
      </c>
      <c r="F67" s="178">
        <f t="shared" si="2"/>
        <v>77.373779347600248</v>
      </c>
      <c r="G67" s="178">
        <f t="shared" si="2"/>
        <v>71.46879399343031</v>
      </c>
      <c r="H67" s="178">
        <f t="shared" si="2"/>
        <v>73.194534808067672</v>
      </c>
      <c r="I67" s="178">
        <f t="shared" si="2"/>
        <v>75.356200527704488</v>
      </c>
      <c r="J67" s="178">
        <f t="shared" si="2"/>
        <v>74.579872513038438</v>
      </c>
      <c r="K67" s="178">
        <f t="shared" si="2"/>
        <v>75.759984104907602</v>
      </c>
      <c r="L67" s="178">
        <f t="shared" si="2"/>
        <v>80.412946428571431</v>
      </c>
      <c r="M67" s="178">
        <f t="shared" si="2"/>
        <v>78.080041851948735</v>
      </c>
      <c r="N67" s="178">
        <f t="shared" si="2"/>
        <v>77.393554457774641</v>
      </c>
      <c r="O67" s="178">
        <f t="shared" si="2"/>
        <v>75.606150206978114</v>
      </c>
      <c r="P67" s="178">
        <f t="shared" si="2"/>
        <v>77.083333333333343</v>
      </c>
      <c r="Q67" s="178">
        <f t="shared" si="2"/>
        <v>71.674768007070256</v>
      </c>
      <c r="R67" s="620"/>
      <c r="S67" s="150"/>
    </row>
    <row r="68" spans="1:19" ht="11.25" customHeight="1">
      <c r="A68" s="2"/>
      <c r="B68" s="223"/>
      <c r="C68" s="476"/>
      <c r="D68" s="465" t="s">
        <v>59</v>
      </c>
      <c r="E68" s="178">
        <f t="shared" si="2"/>
        <v>74.220489977728292</v>
      </c>
      <c r="F68" s="178">
        <f t="shared" si="2"/>
        <v>64.367291000456831</v>
      </c>
      <c r="G68" s="178">
        <f t="shared" si="2"/>
        <v>52.204176334106734</v>
      </c>
      <c r="H68" s="178">
        <f t="shared" si="2"/>
        <v>56.114188325521944</v>
      </c>
      <c r="I68" s="178">
        <f t="shared" si="2"/>
        <v>68.127900979886533</v>
      </c>
      <c r="J68" s="178">
        <f t="shared" si="2"/>
        <v>56.17232808616405</v>
      </c>
      <c r="K68" s="178">
        <f t="shared" si="2"/>
        <v>62.393162393162392</v>
      </c>
      <c r="L68" s="178">
        <f t="shared" si="2"/>
        <v>68.756423432682425</v>
      </c>
      <c r="M68" s="178">
        <f t="shared" si="2"/>
        <v>69.921033740129218</v>
      </c>
      <c r="N68" s="178">
        <f t="shared" si="2"/>
        <v>63.459196102314252</v>
      </c>
      <c r="O68" s="178">
        <f t="shared" si="2"/>
        <v>61.119631901840485</v>
      </c>
      <c r="P68" s="178">
        <f t="shared" si="2"/>
        <v>64.529914529914535</v>
      </c>
      <c r="Q68" s="178">
        <f t="shared" si="2"/>
        <v>81.221719457013577</v>
      </c>
      <c r="R68" s="620"/>
      <c r="S68" s="150"/>
    </row>
    <row r="69" spans="1:19" ht="11.25" customHeight="1">
      <c r="A69" s="2"/>
      <c r="B69" s="223"/>
      <c r="C69" s="476"/>
      <c r="D69" s="465" t="s">
        <v>192</v>
      </c>
      <c r="E69" s="178">
        <f t="shared" si="2"/>
        <v>59.833795013850413</v>
      </c>
      <c r="F69" s="178">
        <f t="shared" si="2"/>
        <v>74.645161290322577</v>
      </c>
      <c r="G69" s="178">
        <f t="shared" si="2"/>
        <v>52.072072072072075</v>
      </c>
      <c r="H69" s="178">
        <f t="shared" si="2"/>
        <v>63.444108761329311</v>
      </c>
      <c r="I69" s="178">
        <f t="shared" si="2"/>
        <v>81.441326530612244</v>
      </c>
      <c r="J69" s="178">
        <f t="shared" si="2"/>
        <v>74.760765550239242</v>
      </c>
      <c r="K69" s="178">
        <f t="shared" si="2"/>
        <v>76.773761713520756</v>
      </c>
      <c r="L69" s="178">
        <f t="shared" si="2"/>
        <v>68.590831918505941</v>
      </c>
      <c r="M69" s="178">
        <f t="shared" si="2"/>
        <v>77.392040643522435</v>
      </c>
      <c r="N69" s="178">
        <f t="shared" si="2"/>
        <v>69.581749049429646</v>
      </c>
      <c r="O69" s="178">
        <f t="shared" si="2"/>
        <v>58.415841584158414</v>
      </c>
      <c r="P69" s="178">
        <f t="shared" si="2"/>
        <v>68.637992831541212</v>
      </c>
      <c r="Q69" s="178">
        <f t="shared" si="2"/>
        <v>87.701317715959007</v>
      </c>
      <c r="R69" s="620"/>
      <c r="S69" s="150"/>
    </row>
    <row r="70" spans="1:19" ht="11.25" customHeight="1">
      <c r="A70" s="2"/>
      <c r="B70" s="223"/>
      <c r="C70" s="476"/>
      <c r="D70" s="465" t="s">
        <v>193</v>
      </c>
      <c r="E70" s="178">
        <f t="shared" si="2"/>
        <v>80.901856763925721</v>
      </c>
      <c r="F70" s="178">
        <f t="shared" si="2"/>
        <v>50.609756097560975</v>
      </c>
      <c r="G70" s="178">
        <f t="shared" si="2"/>
        <v>43.798118049615056</v>
      </c>
      <c r="H70" s="178">
        <f t="shared" si="2"/>
        <v>66.027227722772281</v>
      </c>
      <c r="I70" s="178">
        <f>+I62/I36*100</f>
        <v>71.799410029498517</v>
      </c>
      <c r="J70" s="178">
        <f t="shared" si="2"/>
        <v>62.096282754418041</v>
      </c>
      <c r="K70" s="178">
        <f t="shared" si="2"/>
        <v>60.639127045985973</v>
      </c>
      <c r="L70" s="178">
        <f t="shared" si="2"/>
        <v>72.058823529411768</v>
      </c>
      <c r="M70" s="178">
        <f t="shared" si="2"/>
        <v>70.145631067961162</v>
      </c>
      <c r="N70" s="178">
        <f t="shared" si="2"/>
        <v>56.085918854415276</v>
      </c>
      <c r="O70" s="178">
        <f t="shared" si="2"/>
        <v>54.371584699453557</v>
      </c>
      <c r="P70" s="178">
        <f t="shared" si="2"/>
        <v>63.607594936708857</v>
      </c>
      <c r="Q70" s="178">
        <f t="shared" si="2"/>
        <v>72.727272727272734</v>
      </c>
      <c r="R70" s="620"/>
      <c r="S70" s="150"/>
    </row>
    <row r="71" spans="1:19" ht="11.25" customHeight="1">
      <c r="A71" s="2"/>
      <c r="B71" s="223"/>
      <c r="C71" s="476"/>
      <c r="D71" s="465" t="s">
        <v>131</v>
      </c>
      <c r="E71" s="178">
        <f t="shared" si="2"/>
        <v>94.565217391304344</v>
      </c>
      <c r="F71" s="178">
        <f t="shared" si="2"/>
        <v>62.601626016260155</v>
      </c>
      <c r="G71" s="178">
        <f t="shared" si="2"/>
        <v>56.953642384105962</v>
      </c>
      <c r="H71" s="178">
        <f t="shared" si="2"/>
        <v>73.95348837209302</v>
      </c>
      <c r="I71" s="178">
        <f t="shared" si="2"/>
        <v>67.487684729064028</v>
      </c>
      <c r="J71" s="178">
        <f t="shared" si="2"/>
        <v>70.526315789473685</v>
      </c>
      <c r="K71" s="178">
        <f t="shared" si="2"/>
        <v>67.137809187279146</v>
      </c>
      <c r="L71" s="178">
        <f t="shared" si="2"/>
        <v>97.512437810945272</v>
      </c>
      <c r="M71" s="178">
        <f t="shared" si="2"/>
        <v>75.595238095238088</v>
      </c>
      <c r="N71" s="178">
        <f t="shared" si="2"/>
        <v>64.739884393063591</v>
      </c>
      <c r="O71" s="178">
        <f t="shared" si="2"/>
        <v>76.129032258064512</v>
      </c>
      <c r="P71" s="178">
        <f t="shared" si="2"/>
        <v>101.9736842105263</v>
      </c>
      <c r="Q71" s="178">
        <f t="shared" si="2"/>
        <v>75.510204081632651</v>
      </c>
      <c r="R71" s="620"/>
      <c r="S71" s="150"/>
    </row>
    <row r="72" spans="1:19" ht="11.25" customHeight="1">
      <c r="A72" s="2"/>
      <c r="B72" s="223"/>
      <c r="C72" s="476"/>
      <c r="D72" s="465" t="s">
        <v>132</v>
      </c>
      <c r="E72" s="178">
        <f t="shared" si="2"/>
        <v>62.874251497005986</v>
      </c>
      <c r="F72" s="178">
        <f t="shared" si="2"/>
        <v>53.061224489795919</v>
      </c>
      <c r="G72" s="178">
        <f t="shared" si="2"/>
        <v>76.793248945147667</v>
      </c>
      <c r="H72" s="178">
        <f t="shared" si="2"/>
        <v>65.365853658536594</v>
      </c>
      <c r="I72" s="178">
        <f t="shared" si="2"/>
        <v>64.285714285714292</v>
      </c>
      <c r="J72" s="178">
        <f t="shared" si="2"/>
        <v>49.099099099099099</v>
      </c>
      <c r="K72" s="178">
        <f t="shared" si="2"/>
        <v>51.079136690647488</v>
      </c>
      <c r="L72" s="178">
        <f t="shared" si="2"/>
        <v>80.346820809248555</v>
      </c>
      <c r="M72" s="178">
        <f t="shared" si="2"/>
        <v>48.260869565217391</v>
      </c>
      <c r="N72" s="178">
        <f t="shared" si="2"/>
        <v>53.877551020408163</v>
      </c>
      <c r="O72" s="178">
        <f t="shared" si="2"/>
        <v>83.333333333333343</v>
      </c>
      <c r="P72" s="178">
        <f t="shared" si="2"/>
        <v>63.302752293577981</v>
      </c>
      <c r="Q72" s="178">
        <f t="shared" si="2"/>
        <v>72.641509433962256</v>
      </c>
      <c r="R72" s="620"/>
      <c r="S72" s="150"/>
    </row>
    <row r="73" spans="1:19" s="537" customFormat="1" ht="20.25" customHeight="1">
      <c r="A73" s="544"/>
      <c r="B73" s="545"/>
      <c r="C73" s="1474" t="s">
        <v>287</v>
      </c>
      <c r="D73" s="1475"/>
      <c r="E73" s="1475"/>
      <c r="F73" s="1475"/>
      <c r="G73" s="1475"/>
      <c r="H73" s="1475"/>
      <c r="I73" s="1475"/>
      <c r="J73" s="1475"/>
      <c r="K73" s="1475"/>
      <c r="L73" s="1475"/>
      <c r="M73" s="1475"/>
      <c r="N73" s="1475"/>
      <c r="O73" s="1475"/>
      <c r="P73" s="1475"/>
      <c r="Q73" s="1475"/>
      <c r="R73" s="547"/>
      <c r="S73" s="150"/>
    </row>
    <row r="74" spans="1:19" ht="13.5" customHeight="1">
      <c r="A74" s="2"/>
      <c r="B74" s="223"/>
      <c r="C74" s="42" t="s">
        <v>438</v>
      </c>
      <c r="D74" s="4"/>
      <c r="E74" s="1"/>
      <c r="F74" s="1"/>
      <c r="G74" s="4"/>
      <c r="H74" s="1"/>
      <c r="I74" s="894"/>
      <c r="J74" s="557"/>
      <c r="K74" s="1"/>
      <c r="L74" s="4"/>
      <c r="M74" s="4"/>
      <c r="N74" s="4"/>
      <c r="O74" s="4"/>
      <c r="P74" s="4"/>
      <c r="Q74" s="4"/>
      <c r="R74" s="1002"/>
      <c r="S74" s="2"/>
    </row>
    <row r="75" spans="1:19" s="537" customFormat="1" ht="12.75" customHeight="1">
      <c r="A75" s="544"/>
      <c r="B75" s="545"/>
      <c r="C75" s="1475" t="s">
        <v>395</v>
      </c>
      <c r="D75" s="1475"/>
      <c r="E75" s="1475"/>
      <c r="F75" s="1475"/>
      <c r="G75" s="1475"/>
      <c r="H75" s="1475"/>
      <c r="I75" s="1475"/>
      <c r="J75" s="1475"/>
      <c r="K75" s="1475"/>
      <c r="L75" s="1475"/>
      <c r="M75" s="1475"/>
      <c r="N75" s="1475"/>
      <c r="O75" s="1475"/>
      <c r="P75" s="1475"/>
      <c r="Q75" s="1475"/>
      <c r="R75" s="547"/>
      <c r="S75" s="544"/>
    </row>
    <row r="76" spans="1:19" ht="13.5" customHeight="1">
      <c r="A76" s="2"/>
      <c r="B76" s="217">
        <v>10</v>
      </c>
      <c r="C76" s="1390">
        <v>42736</v>
      </c>
      <c r="D76" s="1390"/>
      <c r="E76" s="563"/>
      <c r="F76" s="563"/>
      <c r="G76" s="563"/>
      <c r="H76" s="563"/>
      <c r="I76" s="563"/>
      <c r="J76" s="150"/>
      <c r="K76" s="150"/>
      <c r="L76" s="621"/>
      <c r="M76" s="179"/>
      <c r="N76" s="179"/>
      <c r="O76" s="179"/>
      <c r="P76" s="621"/>
      <c r="Q76" s="1"/>
      <c r="R76" s="4"/>
      <c r="S76" s="2"/>
    </row>
  </sheetData>
  <mergeCells count="16">
    <mergeCell ref="C73:Q73"/>
    <mergeCell ref="C75:Q75"/>
    <mergeCell ref="C76:D76"/>
    <mergeCell ref="C49:D49"/>
    <mergeCell ref="C53:D53"/>
    <mergeCell ref="C65:D65"/>
    <mergeCell ref="C8:D8"/>
    <mergeCell ref="C16:D16"/>
    <mergeCell ref="C22:D22"/>
    <mergeCell ref="C23:D23"/>
    <mergeCell ref="C31:D31"/>
    <mergeCell ref="D1:R1"/>
    <mergeCell ref="B2:D2"/>
    <mergeCell ref="C5:D6"/>
    <mergeCell ref="E5:N5"/>
    <mergeCell ref="F6:Q6"/>
  </mergeCells>
  <conditionalFormatting sqref="E7:Q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sheetPr>
  <dimension ref="A1:X52"/>
  <sheetViews>
    <sheetView workbookViewId="0"/>
  </sheetViews>
  <sheetFormatPr defaultRowHeight="12.75"/>
  <cols>
    <col min="1" max="1" width="1" style="412" customWidth="1"/>
    <col min="2" max="2" width="2.5703125" style="412" customWidth="1"/>
    <col min="3" max="3" width="1" style="412" customWidth="1"/>
    <col min="4" max="4" width="23.42578125" style="412" customWidth="1"/>
    <col min="5" max="5" width="5.42578125" style="412" customWidth="1"/>
    <col min="6" max="6" width="5.42578125" style="407" customWidth="1"/>
    <col min="7" max="17" width="5.42578125" style="412" customWidth="1"/>
    <col min="18" max="18" width="2.5703125" style="412" customWidth="1"/>
    <col min="19" max="19" width="1" style="412" customWidth="1"/>
    <col min="20" max="16384" width="9.140625" style="412"/>
  </cols>
  <sheetData>
    <row r="1" spans="1:24" ht="13.5" customHeight="1">
      <c r="A1" s="407"/>
      <c r="B1" s="1480" t="s">
        <v>318</v>
      </c>
      <c r="C1" s="1481"/>
      <c r="D1" s="1481"/>
      <c r="E1" s="1481"/>
      <c r="F1" s="1481"/>
      <c r="G1" s="1481"/>
      <c r="H1" s="1481"/>
      <c r="I1" s="440"/>
      <c r="J1" s="440"/>
      <c r="K1" s="440"/>
      <c r="L1" s="440"/>
      <c r="M1" s="440"/>
      <c r="N1" s="440"/>
      <c r="O1" s="440"/>
      <c r="P1" s="440"/>
      <c r="Q1" s="417"/>
      <c r="R1" s="417"/>
      <c r="S1" s="407"/>
    </row>
    <row r="2" spans="1:24" ht="6" customHeight="1">
      <c r="A2" s="407"/>
      <c r="B2" s="622"/>
      <c r="C2" s="526"/>
      <c r="D2" s="526"/>
      <c r="E2" s="458"/>
      <c r="F2" s="458"/>
      <c r="G2" s="458"/>
      <c r="H2" s="458"/>
      <c r="I2" s="458"/>
      <c r="J2" s="458"/>
      <c r="K2" s="458"/>
      <c r="L2" s="458"/>
      <c r="M2" s="458"/>
      <c r="N2" s="458"/>
      <c r="O2" s="458"/>
      <c r="P2" s="458"/>
      <c r="Q2" s="458"/>
      <c r="R2" s="416"/>
      <c r="S2" s="407"/>
    </row>
    <row r="3" spans="1:24" ht="13.5" customHeight="1" thickBot="1">
      <c r="A3" s="407"/>
      <c r="B3" s="417"/>
      <c r="C3" s="417"/>
      <c r="D3" s="417"/>
      <c r="E3" s="580"/>
      <c r="F3" s="580"/>
      <c r="G3" s="580"/>
      <c r="H3" s="580"/>
      <c r="I3" s="580"/>
      <c r="J3" s="580"/>
      <c r="K3" s="580"/>
      <c r="L3" s="580"/>
      <c r="M3" s="580"/>
      <c r="N3" s="580"/>
      <c r="O3" s="580"/>
      <c r="P3" s="580"/>
      <c r="Q3" s="580" t="s">
        <v>73</v>
      </c>
      <c r="R3" s="624"/>
      <c r="S3" s="407"/>
    </row>
    <row r="4" spans="1:24" s="421" customFormat="1" ht="13.5" customHeight="1" thickBot="1">
      <c r="A4" s="419"/>
      <c r="B4" s="420"/>
      <c r="C4" s="625" t="s">
        <v>223</v>
      </c>
      <c r="D4" s="626"/>
      <c r="E4" s="626"/>
      <c r="F4" s="626"/>
      <c r="G4" s="626"/>
      <c r="H4" s="626"/>
      <c r="I4" s="626"/>
      <c r="J4" s="626"/>
      <c r="K4" s="626"/>
      <c r="L4" s="626"/>
      <c r="M4" s="626"/>
      <c r="N4" s="626"/>
      <c r="O4" s="626"/>
      <c r="P4" s="626"/>
      <c r="Q4" s="627"/>
      <c r="R4" s="624"/>
      <c r="S4" s="419"/>
      <c r="T4" s="755"/>
      <c r="U4" s="755"/>
      <c r="V4" s="755"/>
      <c r="W4" s="755"/>
      <c r="X4" s="755"/>
    </row>
    <row r="5" spans="1:24" ht="4.5" customHeight="1">
      <c r="A5" s="407"/>
      <c r="B5" s="417"/>
      <c r="C5" s="1482" t="s">
        <v>78</v>
      </c>
      <c r="D5" s="1482"/>
      <c r="E5" s="527"/>
      <c r="F5" s="527"/>
      <c r="G5" s="527"/>
      <c r="H5" s="527"/>
      <c r="I5" s="527"/>
      <c r="J5" s="527"/>
      <c r="K5" s="527"/>
      <c r="L5" s="527"/>
      <c r="M5" s="527"/>
      <c r="N5" s="527"/>
      <c r="O5" s="527"/>
      <c r="P5" s="527"/>
      <c r="Q5" s="527"/>
      <c r="R5" s="624"/>
      <c r="S5" s="407"/>
      <c r="T5" s="434"/>
      <c r="U5" s="434"/>
      <c r="V5" s="434"/>
      <c r="W5" s="434"/>
      <c r="X5" s="434"/>
    </row>
    <row r="6" spans="1:24" ht="13.5" customHeight="1">
      <c r="A6" s="407"/>
      <c r="B6" s="417"/>
      <c r="C6" s="1482"/>
      <c r="D6" s="1482"/>
      <c r="E6" s="1342" t="s">
        <v>491</v>
      </c>
      <c r="F6" s="1485" t="s">
        <v>492</v>
      </c>
      <c r="G6" s="1485"/>
      <c r="H6" s="1485"/>
      <c r="I6" s="1485"/>
      <c r="J6" s="1485"/>
      <c r="K6" s="1485"/>
      <c r="L6" s="1485"/>
      <c r="M6" s="1485"/>
      <c r="N6" s="1485"/>
      <c r="O6" s="1485"/>
      <c r="P6" s="1485"/>
      <c r="Q6" s="1485"/>
      <c r="R6" s="624"/>
      <c r="S6" s="407"/>
      <c r="T6" s="434"/>
      <c r="U6" s="434"/>
      <c r="V6" s="434"/>
      <c r="W6" s="434"/>
      <c r="X6" s="434"/>
    </row>
    <row r="7" spans="1:24">
      <c r="A7" s="407"/>
      <c r="B7" s="417"/>
      <c r="C7" s="422"/>
      <c r="D7" s="422"/>
      <c r="E7" s="729" t="s">
        <v>94</v>
      </c>
      <c r="F7" s="729" t="s">
        <v>93</v>
      </c>
      <c r="G7" s="729" t="s">
        <v>104</v>
      </c>
      <c r="H7" s="729" t="s">
        <v>103</v>
      </c>
      <c r="I7" s="729" t="s">
        <v>102</v>
      </c>
      <c r="J7" s="729" t="s">
        <v>101</v>
      </c>
      <c r="K7" s="729" t="s">
        <v>100</v>
      </c>
      <c r="L7" s="729" t="s">
        <v>99</v>
      </c>
      <c r="M7" s="729" t="s">
        <v>98</v>
      </c>
      <c r="N7" s="729" t="s">
        <v>97</v>
      </c>
      <c r="O7" s="729" t="s">
        <v>96</v>
      </c>
      <c r="P7" s="729" t="s">
        <v>95</v>
      </c>
      <c r="Q7" s="729" t="s">
        <v>94</v>
      </c>
      <c r="R7" s="418"/>
      <c r="S7" s="407"/>
      <c r="T7" s="434"/>
      <c r="U7" s="434"/>
      <c r="V7" s="434"/>
      <c r="W7" s="434"/>
      <c r="X7" s="434"/>
    </row>
    <row r="8" spans="1:24" s="631" customFormat="1" ht="22.5" customHeight="1">
      <c r="A8" s="628"/>
      <c r="B8" s="629"/>
      <c r="C8" s="1483" t="s">
        <v>68</v>
      </c>
      <c r="D8" s="1483"/>
      <c r="E8" s="403">
        <v>763346</v>
      </c>
      <c r="F8" s="404">
        <v>770950</v>
      </c>
      <c r="G8" s="404">
        <v>765373</v>
      </c>
      <c r="H8" s="404">
        <v>754676</v>
      </c>
      <c r="I8" s="404">
        <v>739185</v>
      </c>
      <c r="J8" s="404">
        <v>716098</v>
      </c>
      <c r="K8" s="404">
        <v>697345</v>
      </c>
      <c r="L8" s="404">
        <v>683973</v>
      </c>
      <c r="M8" s="404">
        <v>680182</v>
      </c>
      <c r="N8" s="404">
        <v>679063</v>
      </c>
      <c r="O8" s="404">
        <v>683619</v>
      </c>
      <c r="P8" s="404">
        <v>686235</v>
      </c>
      <c r="Q8" s="404">
        <v>681787</v>
      </c>
      <c r="R8" s="630"/>
      <c r="S8" s="628"/>
      <c r="T8" s="434"/>
      <c r="U8" s="434"/>
      <c r="V8" s="434"/>
      <c r="W8" s="434"/>
      <c r="X8" s="434"/>
    </row>
    <row r="9" spans="1:24" s="421" customFormat="1" ht="18.75" customHeight="1">
      <c r="A9" s="419"/>
      <c r="B9" s="420"/>
      <c r="C9" s="426"/>
      <c r="D9" s="460" t="s">
        <v>328</v>
      </c>
      <c r="E9" s="461">
        <v>555167</v>
      </c>
      <c r="F9" s="462">
        <v>570380</v>
      </c>
      <c r="G9" s="462">
        <v>575999</v>
      </c>
      <c r="H9" s="462">
        <v>575075</v>
      </c>
      <c r="I9" s="462">
        <v>562934</v>
      </c>
      <c r="J9" s="462">
        <v>534958</v>
      </c>
      <c r="K9" s="462">
        <v>511642</v>
      </c>
      <c r="L9" s="462">
        <v>497663</v>
      </c>
      <c r="M9" s="462">
        <v>498763</v>
      </c>
      <c r="N9" s="462">
        <v>491107</v>
      </c>
      <c r="O9" s="462">
        <v>490589</v>
      </c>
      <c r="P9" s="462">
        <v>486434</v>
      </c>
      <c r="Q9" s="462">
        <v>482556</v>
      </c>
      <c r="R9" s="446"/>
      <c r="S9" s="419"/>
      <c r="T9" s="755"/>
      <c r="U9" s="820"/>
      <c r="V9" s="819"/>
      <c r="W9" s="755"/>
      <c r="X9" s="755"/>
    </row>
    <row r="10" spans="1:24" s="421" customFormat="1" ht="18.75" customHeight="1">
      <c r="A10" s="419"/>
      <c r="B10" s="420"/>
      <c r="C10" s="426"/>
      <c r="D10" s="460" t="s">
        <v>224</v>
      </c>
      <c r="E10" s="461">
        <v>63766</v>
      </c>
      <c r="F10" s="462">
        <v>64582</v>
      </c>
      <c r="G10" s="462">
        <v>63024</v>
      </c>
      <c r="H10" s="462">
        <v>63484</v>
      </c>
      <c r="I10" s="462">
        <v>63661</v>
      </c>
      <c r="J10" s="462">
        <v>64519</v>
      </c>
      <c r="K10" s="462">
        <v>63995</v>
      </c>
      <c r="L10" s="462">
        <v>64139</v>
      </c>
      <c r="M10" s="462">
        <v>64006</v>
      </c>
      <c r="N10" s="462">
        <v>63954</v>
      </c>
      <c r="O10" s="462">
        <v>64702</v>
      </c>
      <c r="P10" s="462">
        <v>65152</v>
      </c>
      <c r="Q10" s="462">
        <v>63834</v>
      </c>
      <c r="R10" s="446"/>
      <c r="S10" s="419"/>
      <c r="T10" s="755"/>
      <c r="U10" s="755"/>
      <c r="V10" s="819"/>
      <c r="W10" s="755"/>
      <c r="X10" s="755"/>
    </row>
    <row r="11" spans="1:24" s="421" customFormat="1" ht="18.75" customHeight="1">
      <c r="A11" s="419"/>
      <c r="B11" s="420"/>
      <c r="C11" s="426"/>
      <c r="D11" s="460" t="s">
        <v>225</v>
      </c>
      <c r="E11" s="461">
        <v>122486</v>
      </c>
      <c r="F11" s="462">
        <v>114433</v>
      </c>
      <c r="G11" s="462">
        <v>104602</v>
      </c>
      <c r="H11" s="462">
        <v>94036</v>
      </c>
      <c r="I11" s="462">
        <v>90913</v>
      </c>
      <c r="J11" s="462">
        <v>94353</v>
      </c>
      <c r="K11" s="462">
        <v>98566</v>
      </c>
      <c r="L11" s="462">
        <v>100676</v>
      </c>
      <c r="M11" s="462">
        <v>95286</v>
      </c>
      <c r="N11" s="462">
        <v>101085</v>
      </c>
      <c r="O11" s="462">
        <v>106379</v>
      </c>
      <c r="P11" s="462">
        <v>111925</v>
      </c>
      <c r="Q11" s="462">
        <v>114517</v>
      </c>
      <c r="R11" s="446"/>
      <c r="S11" s="419"/>
      <c r="T11" s="755"/>
      <c r="U11" s="755"/>
      <c r="V11" s="819"/>
      <c r="W11" s="755"/>
      <c r="X11" s="755"/>
    </row>
    <row r="12" spans="1:24" s="421" customFormat="1" ht="22.5" customHeight="1">
      <c r="A12" s="419"/>
      <c r="B12" s="420"/>
      <c r="C12" s="426"/>
      <c r="D12" s="463" t="s">
        <v>329</v>
      </c>
      <c r="E12" s="461">
        <v>21927</v>
      </c>
      <c r="F12" s="462">
        <v>21555</v>
      </c>
      <c r="G12" s="462">
        <v>21748</v>
      </c>
      <c r="H12" s="462">
        <v>22081</v>
      </c>
      <c r="I12" s="462">
        <v>21677</v>
      </c>
      <c r="J12" s="462">
        <v>22268</v>
      </c>
      <c r="K12" s="462">
        <v>23142</v>
      </c>
      <c r="L12" s="462">
        <v>21495</v>
      </c>
      <c r="M12" s="462">
        <v>22127</v>
      </c>
      <c r="N12" s="462">
        <v>22917</v>
      </c>
      <c r="O12" s="462">
        <v>21949</v>
      </c>
      <c r="P12" s="462">
        <v>22724</v>
      </c>
      <c r="Q12" s="462">
        <v>20880</v>
      </c>
      <c r="R12" s="446"/>
      <c r="S12" s="419"/>
      <c r="T12" s="755"/>
      <c r="U12" s="755"/>
      <c r="V12" s="819"/>
      <c r="W12" s="755"/>
      <c r="X12" s="755"/>
    </row>
    <row r="13" spans="1:24" ht="15.75" customHeight="1" thickBot="1">
      <c r="A13" s="407"/>
      <c r="B13" s="417"/>
      <c r="C13" s="422"/>
      <c r="D13" s="422"/>
      <c r="E13" s="580"/>
      <c r="F13" s="580"/>
      <c r="G13" s="580"/>
      <c r="H13" s="580"/>
      <c r="I13" s="580"/>
      <c r="J13" s="580"/>
      <c r="K13" s="580"/>
      <c r="L13" s="580"/>
      <c r="M13" s="580"/>
      <c r="N13" s="580"/>
      <c r="O13" s="580"/>
      <c r="P13" s="580"/>
      <c r="Q13" s="473"/>
      <c r="R13" s="418"/>
      <c r="S13" s="407"/>
      <c r="T13" s="434"/>
      <c r="U13" s="434"/>
      <c r="V13" s="819"/>
      <c r="W13" s="434"/>
      <c r="X13" s="434"/>
    </row>
    <row r="14" spans="1:24" ht="13.5" customHeight="1" thickBot="1">
      <c r="A14" s="407"/>
      <c r="B14" s="417"/>
      <c r="C14" s="625" t="s">
        <v>25</v>
      </c>
      <c r="D14" s="626"/>
      <c r="E14" s="626"/>
      <c r="F14" s="626"/>
      <c r="G14" s="626"/>
      <c r="H14" s="626"/>
      <c r="I14" s="626"/>
      <c r="J14" s="626"/>
      <c r="K14" s="626"/>
      <c r="L14" s="626"/>
      <c r="M14" s="626"/>
      <c r="N14" s="626"/>
      <c r="O14" s="626"/>
      <c r="P14" s="626"/>
      <c r="Q14" s="627"/>
      <c r="R14" s="418"/>
      <c r="S14" s="407"/>
      <c r="T14" s="434"/>
      <c r="U14" s="434"/>
      <c r="V14" s="819"/>
      <c r="W14" s="434"/>
      <c r="X14" s="434"/>
    </row>
    <row r="15" spans="1:24" ht="9.75" customHeight="1">
      <c r="A15" s="407"/>
      <c r="B15" s="417"/>
      <c r="C15" s="1482" t="s">
        <v>78</v>
      </c>
      <c r="D15" s="1482"/>
      <c r="E15" s="425"/>
      <c r="F15" s="425"/>
      <c r="G15" s="425"/>
      <c r="H15" s="425"/>
      <c r="I15" s="425"/>
      <c r="J15" s="425"/>
      <c r="K15" s="425"/>
      <c r="L15" s="425"/>
      <c r="M15" s="425"/>
      <c r="N15" s="425"/>
      <c r="O15" s="425"/>
      <c r="P15" s="425"/>
      <c r="Q15" s="509"/>
      <c r="R15" s="418"/>
      <c r="S15" s="407"/>
      <c r="T15" s="434"/>
      <c r="U15" s="434"/>
      <c r="V15" s="819"/>
      <c r="W15" s="434"/>
      <c r="X15" s="434"/>
    </row>
    <row r="16" spans="1:24" s="631" customFormat="1" ht="22.5" customHeight="1">
      <c r="A16" s="628"/>
      <c r="B16" s="629"/>
      <c r="C16" s="1483" t="s">
        <v>68</v>
      </c>
      <c r="D16" s="1483"/>
      <c r="E16" s="403">
        <f t="shared" ref="E16:P16" si="0">+E9</f>
        <v>555167</v>
      </c>
      <c r="F16" s="404">
        <f t="shared" si="0"/>
        <v>570380</v>
      </c>
      <c r="G16" s="404">
        <f t="shared" si="0"/>
        <v>575999</v>
      </c>
      <c r="H16" s="404">
        <f t="shared" si="0"/>
        <v>575075</v>
      </c>
      <c r="I16" s="404">
        <f t="shared" si="0"/>
        <v>562934</v>
      </c>
      <c r="J16" s="404">
        <f t="shared" si="0"/>
        <v>534958</v>
      </c>
      <c r="K16" s="404">
        <f t="shared" si="0"/>
        <v>511642</v>
      </c>
      <c r="L16" s="404">
        <f t="shared" si="0"/>
        <v>497663</v>
      </c>
      <c r="M16" s="404">
        <f t="shared" si="0"/>
        <v>498763</v>
      </c>
      <c r="N16" s="404">
        <f t="shared" si="0"/>
        <v>491107</v>
      </c>
      <c r="O16" s="404">
        <f t="shared" si="0"/>
        <v>490589</v>
      </c>
      <c r="P16" s="404">
        <f t="shared" si="0"/>
        <v>486434</v>
      </c>
      <c r="Q16" s="404">
        <f>+Q9</f>
        <v>482556</v>
      </c>
      <c r="R16" s="630"/>
      <c r="S16" s="628"/>
      <c r="T16" s="821"/>
      <c r="U16" s="853"/>
      <c r="V16" s="819"/>
      <c r="W16" s="999"/>
      <c r="X16" s="821"/>
    </row>
    <row r="17" spans="1:24" ht="22.5" customHeight="1">
      <c r="A17" s="407"/>
      <c r="B17" s="417"/>
      <c r="C17" s="579"/>
      <c r="D17" s="465" t="s">
        <v>72</v>
      </c>
      <c r="E17" s="148">
        <v>267051</v>
      </c>
      <c r="F17" s="158">
        <v>274362</v>
      </c>
      <c r="G17" s="158">
        <v>276279</v>
      </c>
      <c r="H17" s="158">
        <v>274995</v>
      </c>
      <c r="I17" s="158">
        <v>268457</v>
      </c>
      <c r="J17" s="158">
        <v>254819</v>
      </c>
      <c r="K17" s="158">
        <v>241158</v>
      </c>
      <c r="L17" s="158">
        <v>232514</v>
      </c>
      <c r="M17" s="158">
        <v>230703</v>
      </c>
      <c r="N17" s="158">
        <v>227538</v>
      </c>
      <c r="O17" s="158">
        <v>228339</v>
      </c>
      <c r="P17" s="158">
        <v>227262</v>
      </c>
      <c r="Q17" s="158">
        <v>227209</v>
      </c>
      <c r="R17" s="418"/>
      <c r="S17" s="407"/>
      <c r="T17" s="434"/>
      <c r="U17" s="434"/>
      <c r="V17" s="1000"/>
      <c r="W17" s="956"/>
      <c r="X17" s="434"/>
    </row>
    <row r="18" spans="1:24" ht="15.75" customHeight="1">
      <c r="A18" s="407"/>
      <c r="B18" s="417"/>
      <c r="C18" s="579"/>
      <c r="D18" s="465" t="s">
        <v>71</v>
      </c>
      <c r="E18" s="148">
        <v>288116</v>
      </c>
      <c r="F18" s="158">
        <v>296018</v>
      </c>
      <c r="G18" s="158">
        <v>299720</v>
      </c>
      <c r="H18" s="158">
        <v>300080</v>
      </c>
      <c r="I18" s="158">
        <v>294477</v>
      </c>
      <c r="J18" s="158">
        <v>280139</v>
      </c>
      <c r="K18" s="158">
        <v>270484</v>
      </c>
      <c r="L18" s="158">
        <v>265149</v>
      </c>
      <c r="M18" s="158">
        <v>268060</v>
      </c>
      <c r="N18" s="158">
        <v>263569</v>
      </c>
      <c r="O18" s="158">
        <v>262250</v>
      </c>
      <c r="P18" s="158">
        <v>259172</v>
      </c>
      <c r="Q18" s="158">
        <v>255347</v>
      </c>
      <c r="R18" s="418"/>
      <c r="S18" s="407"/>
      <c r="T18" s="434"/>
      <c r="U18" s="434"/>
      <c r="V18" s="819"/>
      <c r="W18" s="434"/>
      <c r="X18" s="434"/>
    </row>
    <row r="19" spans="1:24" ht="22.5" customHeight="1">
      <c r="A19" s="407"/>
      <c r="B19" s="417"/>
      <c r="C19" s="579"/>
      <c r="D19" s="465" t="s">
        <v>226</v>
      </c>
      <c r="E19" s="148">
        <v>69222</v>
      </c>
      <c r="F19" s="158">
        <v>72870</v>
      </c>
      <c r="G19" s="158">
        <v>73952</v>
      </c>
      <c r="H19" s="158">
        <v>72895</v>
      </c>
      <c r="I19" s="158">
        <v>70811</v>
      </c>
      <c r="J19" s="158">
        <v>63963</v>
      </c>
      <c r="K19" s="158">
        <v>58473</v>
      </c>
      <c r="L19" s="158">
        <v>55209</v>
      </c>
      <c r="M19" s="158">
        <v>57549</v>
      </c>
      <c r="N19" s="158">
        <v>59550</v>
      </c>
      <c r="O19" s="158">
        <v>60783</v>
      </c>
      <c r="P19" s="158">
        <v>58926</v>
      </c>
      <c r="Q19" s="158">
        <v>55334</v>
      </c>
      <c r="R19" s="418"/>
      <c r="S19" s="407"/>
      <c r="T19" s="434"/>
      <c r="U19" s="434"/>
      <c r="V19" s="819"/>
      <c r="W19" s="434"/>
      <c r="X19" s="434"/>
    </row>
    <row r="20" spans="1:24" ht="15.75" customHeight="1">
      <c r="A20" s="407"/>
      <c r="B20" s="417"/>
      <c r="C20" s="579"/>
      <c r="D20" s="465" t="s">
        <v>227</v>
      </c>
      <c r="E20" s="148">
        <v>485945</v>
      </c>
      <c r="F20" s="158">
        <v>497510</v>
      </c>
      <c r="G20" s="158">
        <v>502047</v>
      </c>
      <c r="H20" s="158">
        <v>502180</v>
      </c>
      <c r="I20" s="158">
        <v>492123</v>
      </c>
      <c r="J20" s="158">
        <v>470995</v>
      </c>
      <c r="K20" s="158">
        <v>453169</v>
      </c>
      <c r="L20" s="158">
        <v>442454</v>
      </c>
      <c r="M20" s="158">
        <v>441214</v>
      </c>
      <c r="N20" s="158">
        <v>431557</v>
      </c>
      <c r="O20" s="158">
        <v>429806</v>
      </c>
      <c r="P20" s="158">
        <v>427508</v>
      </c>
      <c r="Q20" s="158">
        <v>427222</v>
      </c>
      <c r="R20" s="418"/>
      <c r="S20" s="407"/>
      <c r="T20" s="819"/>
      <c r="U20" s="956"/>
      <c r="V20" s="819"/>
      <c r="W20" s="434"/>
      <c r="X20" s="434"/>
    </row>
    <row r="21" spans="1:24" ht="22.5" customHeight="1">
      <c r="A21" s="407"/>
      <c r="B21" s="417"/>
      <c r="C21" s="579"/>
      <c r="D21" s="465" t="s">
        <v>216</v>
      </c>
      <c r="E21" s="148">
        <v>59726</v>
      </c>
      <c r="F21" s="158">
        <v>61992</v>
      </c>
      <c r="G21" s="158">
        <v>62628</v>
      </c>
      <c r="H21" s="158">
        <v>62933</v>
      </c>
      <c r="I21" s="158">
        <v>62077</v>
      </c>
      <c r="J21" s="158">
        <v>57940</v>
      </c>
      <c r="K21" s="158">
        <v>54659</v>
      </c>
      <c r="L21" s="158">
        <v>53163</v>
      </c>
      <c r="M21" s="158">
        <v>55369</v>
      </c>
      <c r="N21" s="158">
        <v>56894</v>
      </c>
      <c r="O21" s="158">
        <v>57053</v>
      </c>
      <c r="P21" s="158">
        <v>54448</v>
      </c>
      <c r="Q21" s="158">
        <v>50960</v>
      </c>
      <c r="R21" s="418"/>
      <c r="S21" s="407"/>
      <c r="T21" s="434"/>
      <c r="U21" s="956"/>
      <c r="V21" s="997"/>
      <c r="W21" s="819"/>
      <c r="X21" s="434"/>
    </row>
    <row r="22" spans="1:24" ht="15.75" customHeight="1">
      <c r="A22" s="407"/>
      <c r="B22" s="417"/>
      <c r="C22" s="579"/>
      <c r="D22" s="465" t="s">
        <v>228</v>
      </c>
      <c r="E22" s="148">
        <v>495441</v>
      </c>
      <c r="F22" s="158">
        <v>508388</v>
      </c>
      <c r="G22" s="158">
        <v>513371</v>
      </c>
      <c r="H22" s="158">
        <v>512142</v>
      </c>
      <c r="I22" s="158">
        <v>500857</v>
      </c>
      <c r="J22" s="158">
        <v>477018</v>
      </c>
      <c r="K22" s="158">
        <v>456983</v>
      </c>
      <c r="L22" s="158">
        <v>444500</v>
      </c>
      <c r="M22" s="158">
        <v>443394</v>
      </c>
      <c r="N22" s="158">
        <v>434213</v>
      </c>
      <c r="O22" s="158">
        <v>433536</v>
      </c>
      <c r="P22" s="158">
        <v>431986</v>
      </c>
      <c r="Q22" s="158">
        <v>431596</v>
      </c>
      <c r="R22" s="418"/>
      <c r="S22" s="407"/>
      <c r="T22" s="434"/>
      <c r="U22" s="956"/>
      <c r="V22" s="997"/>
      <c r="W22" s="434"/>
      <c r="X22" s="434"/>
    </row>
    <row r="23" spans="1:24" ht="15" customHeight="1">
      <c r="A23" s="407"/>
      <c r="B23" s="417"/>
      <c r="C23" s="465"/>
      <c r="D23" s="467" t="s">
        <v>332</v>
      </c>
      <c r="E23" s="148">
        <v>20944</v>
      </c>
      <c r="F23" s="158">
        <v>21456</v>
      </c>
      <c r="G23" s="158">
        <v>21900</v>
      </c>
      <c r="H23" s="158">
        <v>22094</v>
      </c>
      <c r="I23" s="158">
        <v>21215</v>
      </c>
      <c r="J23" s="158">
        <v>19440</v>
      </c>
      <c r="K23" s="158">
        <v>18353</v>
      </c>
      <c r="L23" s="158">
        <v>17998</v>
      </c>
      <c r="M23" s="158">
        <v>18069</v>
      </c>
      <c r="N23" s="158">
        <v>17573</v>
      </c>
      <c r="O23" s="158">
        <v>18879</v>
      </c>
      <c r="P23" s="158">
        <v>19475</v>
      </c>
      <c r="Q23" s="158">
        <v>19333</v>
      </c>
      <c r="R23" s="418"/>
      <c r="S23" s="407"/>
      <c r="T23" s="434"/>
      <c r="U23" s="434"/>
      <c r="V23" s="819"/>
      <c r="W23" s="956"/>
      <c r="X23" s="434"/>
    </row>
    <row r="24" spans="1:24" ht="15" customHeight="1">
      <c r="A24" s="407"/>
      <c r="B24" s="417"/>
      <c r="C24" s="202"/>
      <c r="D24" s="94" t="s">
        <v>217</v>
      </c>
      <c r="E24" s="148">
        <v>137870</v>
      </c>
      <c r="F24" s="158">
        <v>140438</v>
      </c>
      <c r="G24" s="158">
        <v>140914</v>
      </c>
      <c r="H24" s="158">
        <v>140566</v>
      </c>
      <c r="I24" s="158">
        <v>137545</v>
      </c>
      <c r="J24" s="158">
        <v>131606</v>
      </c>
      <c r="K24" s="158">
        <v>125027</v>
      </c>
      <c r="L24" s="158">
        <v>120573</v>
      </c>
      <c r="M24" s="158">
        <v>118824</v>
      </c>
      <c r="N24" s="158">
        <v>116039</v>
      </c>
      <c r="O24" s="158">
        <v>114367</v>
      </c>
      <c r="P24" s="158">
        <v>111503</v>
      </c>
      <c r="Q24" s="158">
        <v>111531</v>
      </c>
      <c r="R24" s="418"/>
      <c r="S24" s="407"/>
      <c r="T24" s="434"/>
      <c r="U24" s="434"/>
      <c r="V24" s="819"/>
      <c r="W24" s="434"/>
      <c r="X24" s="434"/>
    </row>
    <row r="25" spans="1:24" ht="15" customHeight="1">
      <c r="A25" s="407"/>
      <c r="B25" s="417"/>
      <c r="C25" s="202"/>
      <c r="D25" s="94" t="s">
        <v>165</v>
      </c>
      <c r="E25" s="148">
        <v>331958</v>
      </c>
      <c r="F25" s="158">
        <v>341449</v>
      </c>
      <c r="G25" s="158">
        <v>345224</v>
      </c>
      <c r="H25" s="158">
        <v>344075</v>
      </c>
      <c r="I25" s="158">
        <v>336723</v>
      </c>
      <c r="J25" s="158">
        <v>320935</v>
      </c>
      <c r="K25" s="158">
        <v>308851</v>
      </c>
      <c r="L25" s="158">
        <v>301389</v>
      </c>
      <c r="M25" s="158">
        <v>302005</v>
      </c>
      <c r="N25" s="158">
        <v>296051</v>
      </c>
      <c r="O25" s="158">
        <v>295811</v>
      </c>
      <c r="P25" s="158">
        <v>296826</v>
      </c>
      <c r="Q25" s="158">
        <v>296648</v>
      </c>
      <c r="R25" s="418"/>
      <c r="S25" s="407"/>
      <c r="T25" s="434"/>
      <c r="U25" s="434"/>
      <c r="V25" s="819"/>
      <c r="W25" s="434"/>
      <c r="X25" s="434"/>
    </row>
    <row r="26" spans="1:24" ht="15" customHeight="1">
      <c r="A26" s="407"/>
      <c r="B26" s="417"/>
      <c r="C26" s="202"/>
      <c r="D26" s="94" t="s">
        <v>218</v>
      </c>
      <c r="E26" s="148">
        <v>4669</v>
      </c>
      <c r="F26" s="158">
        <v>5045</v>
      </c>
      <c r="G26" s="158">
        <v>5333</v>
      </c>
      <c r="H26" s="158">
        <v>5407</v>
      </c>
      <c r="I26" s="158">
        <v>5374</v>
      </c>
      <c r="J26" s="158">
        <v>5007</v>
      </c>
      <c r="K26" s="158">
        <v>4752</v>
      </c>
      <c r="L26" s="158">
        <v>4540</v>
      </c>
      <c r="M26" s="158">
        <v>4496</v>
      </c>
      <c r="N26" s="158">
        <v>4550</v>
      </c>
      <c r="O26" s="158">
        <v>4479</v>
      </c>
      <c r="P26" s="158">
        <v>4182</v>
      </c>
      <c r="Q26" s="158">
        <v>4084</v>
      </c>
      <c r="R26" s="418"/>
      <c r="S26" s="407"/>
      <c r="T26" s="434"/>
      <c r="U26" s="434"/>
      <c r="V26" s="819"/>
      <c r="W26" s="434"/>
      <c r="X26" s="434"/>
    </row>
    <row r="27" spans="1:24" ht="22.5" customHeight="1">
      <c r="A27" s="407"/>
      <c r="B27" s="417"/>
      <c r="C27" s="579"/>
      <c r="D27" s="465" t="s">
        <v>229</v>
      </c>
      <c r="E27" s="148">
        <v>295128</v>
      </c>
      <c r="F27" s="158">
        <v>305668</v>
      </c>
      <c r="G27" s="158">
        <v>308328</v>
      </c>
      <c r="H27" s="158">
        <v>303320</v>
      </c>
      <c r="I27" s="158">
        <v>294706</v>
      </c>
      <c r="J27" s="158">
        <v>276367</v>
      </c>
      <c r="K27" s="158">
        <v>262124</v>
      </c>
      <c r="L27" s="158">
        <v>252895</v>
      </c>
      <c r="M27" s="158">
        <v>254897</v>
      </c>
      <c r="N27" s="158">
        <v>251017</v>
      </c>
      <c r="O27" s="158">
        <v>251604</v>
      </c>
      <c r="P27" s="158">
        <v>251352</v>
      </c>
      <c r="Q27" s="158">
        <v>251001</v>
      </c>
      <c r="R27" s="418"/>
      <c r="S27" s="407"/>
      <c r="T27" s="434"/>
      <c r="U27" s="853"/>
      <c r="V27" s="819"/>
      <c r="W27" s="434"/>
      <c r="X27" s="434"/>
    </row>
    <row r="28" spans="1:24" ht="15.75" customHeight="1">
      <c r="A28" s="407"/>
      <c r="B28" s="417"/>
      <c r="C28" s="579"/>
      <c r="D28" s="465" t="s">
        <v>230</v>
      </c>
      <c r="E28" s="148">
        <v>260039</v>
      </c>
      <c r="F28" s="158">
        <v>264712</v>
      </c>
      <c r="G28" s="158">
        <v>267671</v>
      </c>
      <c r="H28" s="158">
        <v>271755</v>
      </c>
      <c r="I28" s="158">
        <v>268228</v>
      </c>
      <c r="J28" s="158">
        <v>258591</v>
      </c>
      <c r="K28" s="158">
        <v>249518</v>
      </c>
      <c r="L28" s="158">
        <v>244768</v>
      </c>
      <c r="M28" s="158">
        <v>243866</v>
      </c>
      <c r="N28" s="158">
        <v>240090</v>
      </c>
      <c r="O28" s="158">
        <v>238985</v>
      </c>
      <c r="P28" s="158">
        <v>235082</v>
      </c>
      <c r="Q28" s="158">
        <v>231555</v>
      </c>
      <c r="R28" s="418"/>
      <c r="S28" s="407"/>
      <c r="T28" s="434"/>
      <c r="U28" s="853"/>
      <c r="V28" s="819"/>
      <c r="W28" s="434"/>
      <c r="X28" s="434"/>
    </row>
    <row r="29" spans="1:24" ht="22.5" customHeight="1">
      <c r="A29" s="407"/>
      <c r="B29" s="417"/>
      <c r="C29" s="579"/>
      <c r="D29" s="465" t="s">
        <v>231</v>
      </c>
      <c r="E29" s="148">
        <v>31614</v>
      </c>
      <c r="F29" s="158">
        <v>31963</v>
      </c>
      <c r="G29" s="158">
        <v>32312</v>
      </c>
      <c r="H29" s="158">
        <v>32785</v>
      </c>
      <c r="I29" s="158">
        <v>32415</v>
      </c>
      <c r="J29" s="158">
        <v>31592</v>
      </c>
      <c r="K29" s="158">
        <v>30994</v>
      </c>
      <c r="L29" s="158">
        <v>30290</v>
      </c>
      <c r="M29" s="158">
        <v>30054</v>
      </c>
      <c r="N29" s="158">
        <v>29552</v>
      </c>
      <c r="O29" s="158">
        <v>29665</v>
      </c>
      <c r="P29" s="158">
        <v>29674</v>
      </c>
      <c r="Q29" s="158">
        <v>29516</v>
      </c>
      <c r="R29" s="418"/>
      <c r="S29" s="407"/>
      <c r="T29" s="434"/>
      <c r="U29" s="434"/>
      <c r="V29" s="819"/>
      <c r="W29" s="434"/>
      <c r="X29" s="434"/>
    </row>
    <row r="30" spans="1:24" ht="15.75" customHeight="1">
      <c r="A30" s="407"/>
      <c r="B30" s="417"/>
      <c r="C30" s="579"/>
      <c r="D30" s="465" t="s">
        <v>232</v>
      </c>
      <c r="E30" s="148">
        <v>113722</v>
      </c>
      <c r="F30" s="158">
        <v>114732</v>
      </c>
      <c r="G30" s="158">
        <v>115119</v>
      </c>
      <c r="H30" s="158">
        <v>115209</v>
      </c>
      <c r="I30" s="158">
        <v>112293</v>
      </c>
      <c r="J30" s="158">
        <v>107595</v>
      </c>
      <c r="K30" s="158">
        <v>104148</v>
      </c>
      <c r="L30" s="158">
        <v>101933</v>
      </c>
      <c r="M30" s="158">
        <v>100283</v>
      </c>
      <c r="N30" s="158">
        <v>97450</v>
      </c>
      <c r="O30" s="158">
        <v>97532</v>
      </c>
      <c r="P30" s="158">
        <v>96991</v>
      </c>
      <c r="Q30" s="158">
        <v>97006</v>
      </c>
      <c r="R30" s="418"/>
      <c r="S30" s="407"/>
      <c r="T30" s="434"/>
      <c r="U30" s="434"/>
      <c r="V30" s="819"/>
      <c r="W30" s="434"/>
      <c r="X30" s="434"/>
    </row>
    <row r="31" spans="1:24" ht="15.75" customHeight="1">
      <c r="A31" s="407"/>
      <c r="B31" s="417"/>
      <c r="C31" s="579"/>
      <c r="D31" s="465" t="s">
        <v>233</v>
      </c>
      <c r="E31" s="148">
        <v>89430</v>
      </c>
      <c r="F31" s="158">
        <v>91390</v>
      </c>
      <c r="G31" s="158">
        <v>92404</v>
      </c>
      <c r="H31" s="158">
        <v>92246</v>
      </c>
      <c r="I31" s="158">
        <v>90364</v>
      </c>
      <c r="J31" s="158">
        <v>86125</v>
      </c>
      <c r="K31" s="158">
        <v>81869</v>
      </c>
      <c r="L31" s="158">
        <v>79258</v>
      </c>
      <c r="M31" s="158">
        <v>78433</v>
      </c>
      <c r="N31" s="158">
        <v>76174</v>
      </c>
      <c r="O31" s="158">
        <v>76266</v>
      </c>
      <c r="P31" s="158">
        <v>76421</v>
      </c>
      <c r="Q31" s="158">
        <v>77648</v>
      </c>
      <c r="R31" s="418"/>
      <c r="S31" s="407"/>
      <c r="T31" s="434"/>
      <c r="U31" s="434"/>
      <c r="V31" s="819"/>
      <c r="W31" s="434"/>
      <c r="X31" s="434"/>
    </row>
    <row r="32" spans="1:24" ht="15.75" customHeight="1">
      <c r="A32" s="407"/>
      <c r="B32" s="417"/>
      <c r="C32" s="579"/>
      <c r="D32" s="465" t="s">
        <v>234</v>
      </c>
      <c r="E32" s="148">
        <v>109979</v>
      </c>
      <c r="F32" s="158">
        <v>113943</v>
      </c>
      <c r="G32" s="158">
        <v>115824</v>
      </c>
      <c r="H32" s="158">
        <v>115653</v>
      </c>
      <c r="I32" s="158">
        <v>113179</v>
      </c>
      <c r="J32" s="158">
        <v>107555</v>
      </c>
      <c r="K32" s="158">
        <v>102052</v>
      </c>
      <c r="L32" s="158">
        <v>96858</v>
      </c>
      <c r="M32" s="158">
        <v>96199</v>
      </c>
      <c r="N32" s="158">
        <v>93227</v>
      </c>
      <c r="O32" s="158">
        <v>93582</v>
      </c>
      <c r="P32" s="158">
        <v>93734</v>
      </c>
      <c r="Q32" s="158">
        <v>93493</v>
      </c>
      <c r="R32" s="418"/>
      <c r="S32" s="407"/>
      <c r="T32" s="434"/>
      <c r="U32" s="434"/>
      <c r="V32" s="819"/>
      <c r="W32" s="434"/>
      <c r="X32" s="434"/>
    </row>
    <row r="33" spans="1:24" ht="15.75" customHeight="1">
      <c r="A33" s="407"/>
      <c r="B33" s="417"/>
      <c r="C33" s="579"/>
      <c r="D33" s="465" t="s">
        <v>235</v>
      </c>
      <c r="E33" s="148">
        <v>136337</v>
      </c>
      <c r="F33" s="158">
        <v>141642</v>
      </c>
      <c r="G33" s="158">
        <v>143528</v>
      </c>
      <c r="H33" s="158">
        <v>142688</v>
      </c>
      <c r="I33" s="158">
        <v>139703</v>
      </c>
      <c r="J33" s="158">
        <v>131393</v>
      </c>
      <c r="K33" s="158">
        <v>124059</v>
      </c>
      <c r="L33" s="158">
        <v>119579</v>
      </c>
      <c r="M33" s="158">
        <v>121231</v>
      </c>
      <c r="N33" s="158">
        <v>121569</v>
      </c>
      <c r="O33" s="158">
        <v>123244</v>
      </c>
      <c r="P33" s="158">
        <v>122582</v>
      </c>
      <c r="Q33" s="158">
        <v>120339</v>
      </c>
      <c r="R33" s="418"/>
      <c r="S33" s="407"/>
      <c r="T33" s="434"/>
      <c r="U33" s="434"/>
      <c r="V33" s="819"/>
      <c r="W33" s="434"/>
      <c r="X33" s="434"/>
    </row>
    <row r="34" spans="1:24" ht="15.75" customHeight="1">
      <c r="A34" s="407"/>
      <c r="B34" s="417"/>
      <c r="C34" s="579"/>
      <c r="D34" s="465" t="s">
        <v>236</v>
      </c>
      <c r="E34" s="148">
        <v>74085</v>
      </c>
      <c r="F34" s="158">
        <v>76710</v>
      </c>
      <c r="G34" s="158">
        <v>76812</v>
      </c>
      <c r="H34" s="158">
        <v>76494</v>
      </c>
      <c r="I34" s="158">
        <v>74980</v>
      </c>
      <c r="J34" s="158">
        <v>70698</v>
      </c>
      <c r="K34" s="158">
        <v>68520</v>
      </c>
      <c r="L34" s="158">
        <v>69745</v>
      </c>
      <c r="M34" s="158">
        <v>72563</v>
      </c>
      <c r="N34" s="158">
        <v>73135</v>
      </c>
      <c r="O34" s="158">
        <v>70300</v>
      </c>
      <c r="P34" s="158">
        <v>67032</v>
      </c>
      <c r="Q34" s="158">
        <v>64554</v>
      </c>
      <c r="R34" s="418"/>
      <c r="S34" s="407"/>
      <c r="T34" s="434"/>
      <c r="U34" s="434"/>
      <c r="V34" s="822"/>
      <c r="W34" s="434"/>
      <c r="X34" s="434"/>
    </row>
    <row r="35" spans="1:24" ht="22.5" customHeight="1">
      <c r="A35" s="407"/>
      <c r="B35" s="417"/>
      <c r="C35" s="579"/>
      <c r="D35" s="465" t="s">
        <v>189</v>
      </c>
      <c r="E35" s="148">
        <v>231005</v>
      </c>
      <c r="F35" s="158">
        <v>235032</v>
      </c>
      <c r="G35" s="158">
        <v>235746</v>
      </c>
      <c r="H35" s="158">
        <v>236307</v>
      </c>
      <c r="I35" s="158">
        <v>233787</v>
      </c>
      <c r="J35" s="158">
        <v>224482</v>
      </c>
      <c r="K35" s="158">
        <v>216223</v>
      </c>
      <c r="L35" s="158">
        <v>211468</v>
      </c>
      <c r="M35" s="158">
        <v>213232</v>
      </c>
      <c r="N35" s="158">
        <v>210598</v>
      </c>
      <c r="O35" s="158">
        <v>209834</v>
      </c>
      <c r="P35" s="158">
        <v>204855</v>
      </c>
      <c r="Q35" s="158">
        <v>200792</v>
      </c>
      <c r="R35" s="418"/>
      <c r="S35" s="407"/>
      <c r="T35" s="434"/>
      <c r="U35" s="434"/>
      <c r="V35" s="819"/>
      <c r="W35" s="434"/>
      <c r="X35" s="434"/>
    </row>
    <row r="36" spans="1:24" ht="15.75" customHeight="1">
      <c r="A36" s="407"/>
      <c r="B36" s="417"/>
      <c r="C36" s="579"/>
      <c r="D36" s="465" t="s">
        <v>190</v>
      </c>
      <c r="E36" s="148">
        <v>98159</v>
      </c>
      <c r="F36" s="158">
        <v>101281</v>
      </c>
      <c r="G36" s="158">
        <v>102273</v>
      </c>
      <c r="H36" s="158">
        <v>101878</v>
      </c>
      <c r="I36" s="158">
        <v>99811</v>
      </c>
      <c r="J36" s="158">
        <v>93763</v>
      </c>
      <c r="K36" s="158">
        <v>89662</v>
      </c>
      <c r="L36" s="158">
        <v>86853</v>
      </c>
      <c r="M36" s="158">
        <v>86627</v>
      </c>
      <c r="N36" s="158">
        <v>84904</v>
      </c>
      <c r="O36" s="158">
        <v>82916</v>
      </c>
      <c r="P36" s="158">
        <v>81102</v>
      </c>
      <c r="Q36" s="158">
        <v>82724</v>
      </c>
      <c r="R36" s="418"/>
      <c r="S36" s="407"/>
      <c r="T36" s="434"/>
      <c r="U36" s="434"/>
      <c r="V36" s="819"/>
      <c r="W36" s="434"/>
      <c r="X36" s="434"/>
    </row>
    <row r="37" spans="1:24" ht="15.75" customHeight="1">
      <c r="A37" s="407"/>
      <c r="B37" s="417"/>
      <c r="C37" s="579"/>
      <c r="D37" s="465" t="s">
        <v>59</v>
      </c>
      <c r="E37" s="148">
        <v>130454</v>
      </c>
      <c r="F37" s="158">
        <v>135724</v>
      </c>
      <c r="G37" s="158">
        <v>138551</v>
      </c>
      <c r="H37" s="158">
        <v>139385</v>
      </c>
      <c r="I37" s="158">
        <v>136833</v>
      </c>
      <c r="J37" s="158">
        <v>131125</v>
      </c>
      <c r="K37" s="158">
        <v>125967</v>
      </c>
      <c r="L37" s="158">
        <v>123555</v>
      </c>
      <c r="M37" s="158">
        <v>123778</v>
      </c>
      <c r="N37" s="158">
        <v>120517</v>
      </c>
      <c r="O37" s="158">
        <v>119414</v>
      </c>
      <c r="P37" s="158">
        <v>115891</v>
      </c>
      <c r="Q37" s="158">
        <v>113079</v>
      </c>
      <c r="R37" s="418"/>
      <c r="S37" s="407"/>
      <c r="T37" s="434"/>
      <c r="U37" s="434"/>
      <c r="V37" s="819"/>
      <c r="W37" s="434"/>
      <c r="X37" s="434"/>
    </row>
    <row r="38" spans="1:24" ht="15.75" customHeight="1">
      <c r="A38" s="407"/>
      <c r="B38" s="417"/>
      <c r="C38" s="579"/>
      <c r="D38" s="465" t="s">
        <v>192</v>
      </c>
      <c r="E38" s="148">
        <v>35787</v>
      </c>
      <c r="F38" s="158">
        <v>37321</v>
      </c>
      <c r="G38" s="158">
        <v>38467</v>
      </c>
      <c r="H38" s="158">
        <v>39820</v>
      </c>
      <c r="I38" s="158">
        <v>38508</v>
      </c>
      <c r="J38" s="158">
        <v>36177</v>
      </c>
      <c r="K38" s="158">
        <v>33544</v>
      </c>
      <c r="L38" s="158">
        <v>31638</v>
      </c>
      <c r="M38" s="158">
        <v>31643</v>
      </c>
      <c r="N38" s="158">
        <v>31174</v>
      </c>
      <c r="O38" s="158">
        <v>32054</v>
      </c>
      <c r="P38" s="158">
        <v>31692</v>
      </c>
      <c r="Q38" s="158">
        <v>31582</v>
      </c>
      <c r="R38" s="418"/>
      <c r="S38" s="407"/>
      <c r="V38" s="725"/>
    </row>
    <row r="39" spans="1:24" ht="15.75" customHeight="1">
      <c r="A39" s="407"/>
      <c r="B39" s="417"/>
      <c r="C39" s="579"/>
      <c r="D39" s="465" t="s">
        <v>193</v>
      </c>
      <c r="E39" s="148">
        <v>26206</v>
      </c>
      <c r="F39" s="158">
        <v>27392</v>
      </c>
      <c r="G39" s="158">
        <v>27040</v>
      </c>
      <c r="H39" s="158">
        <v>24180</v>
      </c>
      <c r="I39" s="158">
        <v>21027</v>
      </c>
      <c r="J39" s="158">
        <v>17217</v>
      </c>
      <c r="K39" s="158">
        <v>14695</v>
      </c>
      <c r="L39" s="158">
        <v>13227</v>
      </c>
      <c r="M39" s="158">
        <v>13002</v>
      </c>
      <c r="N39" s="158">
        <v>13844</v>
      </c>
      <c r="O39" s="158">
        <v>16330</v>
      </c>
      <c r="P39" s="158">
        <v>22909</v>
      </c>
      <c r="Q39" s="158">
        <v>24475</v>
      </c>
      <c r="R39" s="418"/>
      <c r="S39" s="407"/>
      <c r="V39" s="725"/>
    </row>
    <row r="40" spans="1:24" ht="15.75" customHeight="1">
      <c r="A40" s="407"/>
      <c r="B40" s="417"/>
      <c r="C40" s="579"/>
      <c r="D40" s="465" t="s">
        <v>131</v>
      </c>
      <c r="E40" s="148">
        <v>10779</v>
      </c>
      <c r="F40" s="158">
        <v>10753</v>
      </c>
      <c r="G40" s="158">
        <v>10712</v>
      </c>
      <c r="H40" s="158">
        <v>10652</v>
      </c>
      <c r="I40" s="158">
        <v>10629</v>
      </c>
      <c r="J40" s="158">
        <v>10536</v>
      </c>
      <c r="K40" s="158">
        <v>10472</v>
      </c>
      <c r="L40" s="158">
        <v>10123</v>
      </c>
      <c r="M40" s="158">
        <v>9711</v>
      </c>
      <c r="N40" s="158">
        <v>9679</v>
      </c>
      <c r="O40" s="158">
        <v>9655</v>
      </c>
      <c r="P40" s="158">
        <v>9621</v>
      </c>
      <c r="Q40" s="158">
        <v>9611</v>
      </c>
      <c r="R40" s="418"/>
      <c r="S40" s="407"/>
      <c r="V40" s="725"/>
    </row>
    <row r="41" spans="1:24" ht="15.75" customHeight="1">
      <c r="A41" s="407"/>
      <c r="B41" s="417"/>
      <c r="C41" s="579"/>
      <c r="D41" s="465" t="s">
        <v>132</v>
      </c>
      <c r="E41" s="148">
        <v>22777</v>
      </c>
      <c r="F41" s="158">
        <v>22877</v>
      </c>
      <c r="G41" s="158">
        <v>23210</v>
      </c>
      <c r="H41" s="158">
        <v>22853</v>
      </c>
      <c r="I41" s="158">
        <v>22339</v>
      </c>
      <c r="J41" s="158">
        <v>21658</v>
      </c>
      <c r="K41" s="158">
        <v>21079</v>
      </c>
      <c r="L41" s="158">
        <v>20799</v>
      </c>
      <c r="M41" s="158">
        <v>20770</v>
      </c>
      <c r="N41" s="158">
        <v>20391</v>
      </c>
      <c r="O41" s="158">
        <v>20386</v>
      </c>
      <c r="P41" s="158">
        <v>20364</v>
      </c>
      <c r="Q41" s="158">
        <v>20293</v>
      </c>
      <c r="R41" s="418"/>
      <c r="S41" s="407"/>
      <c r="V41" s="725"/>
    </row>
    <row r="42" spans="1:24" s="632" customFormat="1" ht="22.5" customHeight="1">
      <c r="A42" s="633"/>
      <c r="B42" s="634"/>
      <c r="C42" s="738" t="s">
        <v>293</v>
      </c>
      <c r="D42" s="738"/>
      <c r="E42" s="403"/>
      <c r="F42" s="404"/>
      <c r="G42" s="404"/>
      <c r="H42" s="404"/>
      <c r="I42" s="404"/>
      <c r="J42" s="404"/>
      <c r="K42" s="404"/>
      <c r="L42" s="404"/>
      <c r="M42" s="404"/>
      <c r="N42" s="404"/>
      <c r="O42" s="404"/>
      <c r="P42" s="404"/>
      <c r="Q42" s="404"/>
      <c r="R42" s="635"/>
      <c r="S42" s="633"/>
      <c r="V42" s="725"/>
    </row>
    <row r="43" spans="1:24" ht="15.75" customHeight="1">
      <c r="A43" s="407"/>
      <c r="B43" s="417"/>
      <c r="C43" s="579"/>
      <c r="D43" s="737" t="s">
        <v>495</v>
      </c>
      <c r="E43" s="148">
        <v>51008</v>
      </c>
      <c r="F43" s="148">
        <v>52308</v>
      </c>
      <c r="G43" s="148">
        <v>53043</v>
      </c>
      <c r="H43" s="148">
        <v>53140</v>
      </c>
      <c r="I43" s="148">
        <v>52608</v>
      </c>
      <c r="J43" s="148">
        <v>50555</v>
      </c>
      <c r="K43" s="148">
        <v>48457</v>
      </c>
      <c r="L43" s="148">
        <v>46986</v>
      </c>
      <c r="M43" s="148">
        <v>46376</v>
      </c>
      <c r="N43" s="148">
        <v>46376</v>
      </c>
      <c r="O43" s="148">
        <v>46552</v>
      </c>
      <c r="P43" s="148">
        <v>47599</v>
      </c>
      <c r="Q43" s="148">
        <v>47443</v>
      </c>
      <c r="R43" s="418"/>
      <c r="S43" s="407"/>
      <c r="V43" s="725"/>
    </row>
    <row r="44" spans="1:24" s="632" customFormat="1" ht="15.75" customHeight="1">
      <c r="A44" s="633"/>
      <c r="B44" s="634"/>
      <c r="C44" s="636"/>
      <c r="D44" s="737" t="s">
        <v>493</v>
      </c>
      <c r="E44" s="148">
        <v>52629</v>
      </c>
      <c r="F44" s="148">
        <v>55556</v>
      </c>
      <c r="G44" s="148">
        <v>56859</v>
      </c>
      <c r="H44" s="148">
        <v>56997</v>
      </c>
      <c r="I44" s="148">
        <v>56395</v>
      </c>
      <c r="J44" s="148">
        <v>53654</v>
      </c>
      <c r="K44" s="148">
        <v>50318</v>
      </c>
      <c r="L44" s="148">
        <v>47826</v>
      </c>
      <c r="M44" s="148">
        <v>47718</v>
      </c>
      <c r="N44" s="148">
        <v>47718</v>
      </c>
      <c r="O44" s="148">
        <v>48493</v>
      </c>
      <c r="P44" s="148">
        <v>48032</v>
      </c>
      <c r="Q44" s="148">
        <v>46629</v>
      </c>
      <c r="R44" s="635"/>
      <c r="S44" s="633"/>
      <c r="V44" s="725"/>
    </row>
    <row r="45" spans="1:24" ht="15.75" customHeight="1">
      <c r="A45" s="407"/>
      <c r="B45" s="420"/>
      <c r="C45" s="579"/>
      <c r="D45" s="737" t="s">
        <v>494</v>
      </c>
      <c r="E45" s="148">
        <v>48413</v>
      </c>
      <c r="F45" s="148">
        <v>49338</v>
      </c>
      <c r="G45" s="148">
        <v>50234</v>
      </c>
      <c r="H45" s="148">
        <v>50579</v>
      </c>
      <c r="I45" s="148">
        <v>49838</v>
      </c>
      <c r="J45" s="148">
        <v>47709</v>
      </c>
      <c r="K45" s="148">
        <v>45049</v>
      </c>
      <c r="L45" s="148">
        <v>43473</v>
      </c>
      <c r="M45" s="148">
        <v>43078</v>
      </c>
      <c r="N45" s="148">
        <v>43078</v>
      </c>
      <c r="O45" s="148">
        <v>41923</v>
      </c>
      <c r="P45" s="148">
        <v>41317</v>
      </c>
      <c r="Q45" s="148">
        <v>41766</v>
      </c>
      <c r="R45" s="418"/>
      <c r="S45" s="407"/>
      <c r="V45" s="725"/>
    </row>
    <row r="46" spans="1:24" ht="15.75" customHeight="1">
      <c r="A46" s="407"/>
      <c r="B46" s="417"/>
      <c r="C46" s="579"/>
      <c r="D46" s="737" t="s">
        <v>498</v>
      </c>
      <c r="E46" s="148">
        <v>39137</v>
      </c>
      <c r="F46" s="148">
        <v>39678</v>
      </c>
      <c r="G46" s="148">
        <v>39484</v>
      </c>
      <c r="H46" s="148">
        <v>39159</v>
      </c>
      <c r="I46" s="148">
        <v>37640</v>
      </c>
      <c r="J46" s="148">
        <v>35920</v>
      </c>
      <c r="K46" s="148">
        <v>33832</v>
      </c>
      <c r="L46" s="148">
        <v>32475</v>
      </c>
      <c r="M46" s="148">
        <v>31700</v>
      </c>
      <c r="N46" s="148">
        <v>31700</v>
      </c>
      <c r="O46" s="148">
        <v>29862</v>
      </c>
      <c r="P46" s="148">
        <v>29246</v>
      </c>
      <c r="Q46" s="148">
        <v>30212</v>
      </c>
      <c r="R46" s="418"/>
      <c r="S46" s="407"/>
      <c r="V46" s="725"/>
    </row>
    <row r="47" spans="1:24" ht="15.75" customHeight="1">
      <c r="A47" s="407"/>
      <c r="B47" s="417"/>
      <c r="C47" s="579"/>
      <c r="D47" s="737" t="s">
        <v>499</v>
      </c>
      <c r="E47" s="148">
        <v>32041</v>
      </c>
      <c r="F47" s="148">
        <v>33143</v>
      </c>
      <c r="G47" s="148">
        <v>33722</v>
      </c>
      <c r="H47" s="148">
        <v>33698</v>
      </c>
      <c r="I47" s="148">
        <v>33341</v>
      </c>
      <c r="J47" s="148">
        <v>31769</v>
      </c>
      <c r="K47" s="148">
        <v>30413</v>
      </c>
      <c r="L47" s="148">
        <v>26166</v>
      </c>
      <c r="M47" s="148">
        <v>26443</v>
      </c>
      <c r="N47" s="148">
        <v>26443</v>
      </c>
      <c r="O47" s="148">
        <v>26282</v>
      </c>
      <c r="P47" s="148">
        <v>25604</v>
      </c>
      <c r="Q47" s="148">
        <v>24870</v>
      </c>
      <c r="R47" s="418"/>
      <c r="S47" s="407"/>
      <c r="V47" s="725"/>
    </row>
    <row r="48" spans="1:24" s="421" customFormat="1" ht="22.5" customHeight="1">
      <c r="A48" s="419"/>
      <c r="B48" s="420"/>
      <c r="C48" s="1476" t="s">
        <v>238</v>
      </c>
      <c r="D48" s="1477"/>
      <c r="E48" s="1477"/>
      <c r="F48" s="1477"/>
      <c r="G48" s="1477"/>
      <c r="H48" s="1477"/>
      <c r="I48" s="1477"/>
      <c r="J48" s="1477"/>
      <c r="K48" s="1477"/>
      <c r="L48" s="1477"/>
      <c r="M48" s="1477"/>
      <c r="N48" s="1477"/>
      <c r="O48" s="1477"/>
      <c r="P48" s="1477"/>
      <c r="Q48" s="1477"/>
      <c r="R48" s="446"/>
      <c r="S48" s="419"/>
      <c r="V48" s="725"/>
    </row>
    <row r="49" spans="1:22" s="421" customFormat="1" ht="13.5" customHeight="1">
      <c r="A49" s="419"/>
      <c r="B49" s="420"/>
      <c r="C49" s="449" t="s">
        <v>442</v>
      </c>
      <c r="D49" s="637"/>
      <c r="E49" s="638"/>
      <c r="F49" s="420"/>
      <c r="G49" s="638"/>
      <c r="H49" s="637"/>
      <c r="I49" s="638"/>
      <c r="J49" s="894"/>
      <c r="K49" s="557"/>
      <c r="L49" s="637"/>
      <c r="M49" s="637"/>
      <c r="N49" s="637"/>
      <c r="O49" s="637"/>
      <c r="P49" s="637"/>
      <c r="Q49" s="637"/>
      <c r="R49" s="446"/>
      <c r="S49" s="419"/>
      <c r="V49" s="725"/>
    </row>
    <row r="50" spans="1:22" s="421" customFormat="1" ht="10.5" customHeight="1">
      <c r="A50" s="419"/>
      <c r="B50" s="420"/>
      <c r="C50" s="1478" t="s">
        <v>394</v>
      </c>
      <c r="D50" s="1478"/>
      <c r="E50" s="1478"/>
      <c r="F50" s="1478"/>
      <c r="G50" s="1478"/>
      <c r="H50" s="1478"/>
      <c r="I50" s="1478"/>
      <c r="J50" s="1478"/>
      <c r="K50" s="1478"/>
      <c r="L50" s="1478"/>
      <c r="M50" s="1478"/>
      <c r="N50" s="1478"/>
      <c r="O50" s="1478"/>
      <c r="P50" s="1478"/>
      <c r="Q50" s="1478"/>
      <c r="R50" s="446"/>
      <c r="S50" s="419"/>
    </row>
    <row r="51" spans="1:22">
      <c r="A51" s="407"/>
      <c r="B51" s="417"/>
      <c r="C51" s="417"/>
      <c r="D51" s="417"/>
      <c r="E51" s="417"/>
      <c r="F51" s="417"/>
      <c r="G51" s="417"/>
      <c r="H51" s="469"/>
      <c r="I51" s="469"/>
      <c r="J51" s="469"/>
      <c r="K51" s="469"/>
      <c r="L51" s="712"/>
      <c r="M51" s="417"/>
      <c r="N51" s="1479">
        <v>42736</v>
      </c>
      <c r="O51" s="1479"/>
      <c r="P51" s="1479"/>
      <c r="Q51" s="1479"/>
      <c r="R51" s="639">
        <v>11</v>
      </c>
      <c r="S51" s="407"/>
    </row>
    <row r="52" spans="1:22">
      <c r="A52" s="434"/>
      <c r="B52" s="434"/>
      <c r="C52" s="434"/>
      <c r="D52" s="434"/>
      <c r="E52" s="434"/>
      <c r="G52" s="434"/>
      <c r="H52" s="434"/>
      <c r="I52" s="434"/>
      <c r="J52" s="434"/>
      <c r="K52" s="434"/>
      <c r="L52" s="434"/>
      <c r="M52" s="434"/>
      <c r="N52" s="434"/>
      <c r="O52" s="434"/>
      <c r="P52" s="434"/>
      <c r="Q52" s="434"/>
      <c r="R52" s="434"/>
      <c r="S52" s="434"/>
    </row>
  </sheetData>
  <mergeCells count="9">
    <mergeCell ref="C48:Q48"/>
    <mergeCell ref="C50:Q50"/>
    <mergeCell ref="N51:Q51"/>
    <mergeCell ref="B1:H1"/>
    <mergeCell ref="C5:D6"/>
    <mergeCell ref="C8:D8"/>
    <mergeCell ref="C15:D15"/>
    <mergeCell ref="C16:D16"/>
    <mergeCell ref="F6:Q6"/>
  </mergeCells>
  <conditionalFormatting sqref="E7:Q7">
    <cfRule type="cellIs" dxfId="15"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6populacao3</vt:lpstr>
      <vt:lpstr>7empregoINE3</vt:lpstr>
      <vt:lpstr>8desemprego_INE3</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'6populacao3'!Área_de_Impressão</vt:lpstr>
      <vt:lpstr>'7empregoINE3'!Área_de_Impressão</vt:lpstr>
      <vt:lpstr>'8desemprego_INE3'!Área_de_Impressão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2017-01-31T17:51:57Z</cp:lastPrinted>
  <dcterms:created xsi:type="dcterms:W3CDTF">2004-03-02T09:49:36Z</dcterms:created>
  <dcterms:modified xsi:type="dcterms:W3CDTF">2017-01-31T17:56:38Z</dcterms:modified>
</cp:coreProperties>
</file>